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C:\Users\Acer Spin\Documents\600_JOBURG PROPERTY COMPANY(JPC)\2022-2023 MEADOWLANDS CIVIC CENTRE\"/>
    </mc:Choice>
  </mc:AlternateContent>
  <xr:revisionPtr revIDLastSave="0" documentId="13_ncr:1_{60377D14-A38E-490E-8B27-01FD25C1F8CD}" xr6:coauthVersionLast="41" xr6:coauthVersionMax="41" xr10:uidLastSave="{00000000-0000-0000-0000-000000000000}"/>
  <bookViews>
    <workbookView xWindow="-108" yWindow="-108" windowWidth="23256" windowHeight="12456" tabRatio="605" xr2:uid="{00000000-000D-0000-FFFF-FFFF00000000}"/>
  </bookViews>
  <sheets>
    <sheet name="SUMMARY" sheetId="5" r:id="rId1"/>
    <sheet name="P&amp;G" sheetId="4" r:id="rId2"/>
    <sheet name="ALTERATIONS" sheetId="16" r:id="rId3"/>
    <sheet name="BOUNDARY WALL AND FENCING" sheetId="17" r:id="rId4"/>
    <sheet name="EXTERNAL WORK AND CARPORTS" sheetId="19" r:id="rId5"/>
    <sheet name="ROOFCOVERING" sheetId="20" r:id="rId6"/>
    <sheet name="WATERPROOFING" sheetId="21" r:id="rId7"/>
    <sheet name="PLASTERING" sheetId="22" r:id="rId8"/>
    <sheet name="PAINTING" sheetId="23" r:id="rId9"/>
    <sheet name="METALWORK" sheetId="24" r:id="rId10"/>
    <sheet name="CEILING,PARTITIONS" sheetId="25" r:id="rId11"/>
    <sheet name="FLOOR COVERING, TILING" sheetId="26" r:id="rId12"/>
    <sheet name="CARPENTRY AND JOINERY" sheetId="27" r:id="rId13"/>
    <sheet name="PLUMBING AND DRAINAGE" sheetId="28" r:id="rId14"/>
    <sheet name="IRONMONGERY AND ACCESSORIES" sheetId="29" r:id="rId15"/>
    <sheet name="GLAZING" sheetId="30" r:id="rId16"/>
    <sheet name="PROFESSIONAL SERVICES" sheetId="31" r:id="rId17"/>
    <sheet name="PROVISIONAL SUM" sheetId="32" r:id="rId18"/>
  </sheets>
  <definedNames>
    <definedName name="_xlnm._FilterDatabase" localSheetId="2" hidden="1">ALTERATIONS!$A$5:$G$167</definedName>
    <definedName name="_xlnm._FilterDatabase" localSheetId="3" hidden="1">'BOUNDARY WALL AND FENCING'!$A$5:$G$133</definedName>
    <definedName name="_xlnm._FilterDatabase" localSheetId="12" hidden="1">'CARPENTRY AND JOINERY'!$A$5:$G$112</definedName>
    <definedName name="_xlnm._FilterDatabase" localSheetId="10" hidden="1">'CEILING,PARTITIONS'!$A$5:$G$115</definedName>
    <definedName name="_xlnm._FilterDatabase" localSheetId="4" hidden="1">'EXTERNAL WORK AND CARPORTS'!$A$5:$G$115</definedName>
    <definedName name="_xlnm._FilterDatabase" localSheetId="11" hidden="1">'FLOOR COVERING, TILING'!$A$5:$G$117</definedName>
    <definedName name="_xlnm._FilterDatabase" localSheetId="15" hidden="1">GLAZING!$A$5:$G$139</definedName>
    <definedName name="_xlnm._FilterDatabase" localSheetId="14" hidden="1">'IRONMONGERY AND ACCESSORIES'!$A$5:$G$136</definedName>
    <definedName name="_xlnm._FilterDatabase" localSheetId="9" hidden="1">METALWORK!$A$5:$G$119</definedName>
    <definedName name="_xlnm._FilterDatabase" localSheetId="1" hidden="1">'P&amp;G'!$A$5:$G$580</definedName>
    <definedName name="_xlnm._FilterDatabase" localSheetId="8" hidden="1">PAINTING!$A$5:$G$123</definedName>
    <definedName name="_xlnm._FilterDatabase" localSheetId="7" hidden="1">PLASTERING!$A$5:$G$134</definedName>
    <definedName name="_xlnm._FilterDatabase" localSheetId="13" hidden="1">'PLUMBING AND DRAINAGE'!$A$5:$G$116</definedName>
    <definedName name="_xlnm._FilterDatabase" localSheetId="16" hidden="1">'PROFESSIONAL SERVICES'!$A$5:$G$130</definedName>
    <definedName name="_xlnm._FilterDatabase" localSheetId="17" hidden="1">'PROVISIONAL SUM'!$A$5:$G$137</definedName>
    <definedName name="_xlnm._FilterDatabase" localSheetId="5" hidden="1">ROOFCOVERING!$A$5:$H$133</definedName>
    <definedName name="_xlnm._FilterDatabase" localSheetId="0" hidden="1">SUMMARY!$A$3:$D$73</definedName>
    <definedName name="_xlnm._FilterDatabase" localSheetId="6" hidden="1">WATERPROOFING!$A$5:$G$132</definedName>
    <definedName name="_xlnm.Print_Area" localSheetId="2">ALTERATIONS!$A$1:$F$106</definedName>
    <definedName name="_xlnm.Print_Area" localSheetId="3">'BOUNDARY WALL AND FENCING'!$A$1:$F$72</definedName>
    <definedName name="_xlnm.Print_Area" localSheetId="12">'CARPENTRY AND JOINERY'!$A$1:$F$51</definedName>
    <definedName name="_xlnm.Print_Area" localSheetId="10">'CEILING,PARTITIONS'!$A$1:$F$54</definedName>
    <definedName name="_xlnm.Print_Area" localSheetId="4">'EXTERNAL WORK AND CARPORTS'!$A$1:$F$54</definedName>
    <definedName name="_xlnm.Print_Area" localSheetId="11">'FLOOR COVERING, TILING'!$A$1:$F$56</definedName>
    <definedName name="_xlnm.Print_Area" localSheetId="15">GLAZING!$A$1:$F$78</definedName>
    <definedName name="_xlnm.Print_Area" localSheetId="14">'IRONMONGERY AND ACCESSORIES'!$A$1:$F$75</definedName>
    <definedName name="_xlnm.Print_Area" localSheetId="9">METALWORK!$A$1:$F$58</definedName>
    <definedName name="_xlnm.Print_Area" localSheetId="1">'P&amp;G'!$A$1:$F$86</definedName>
    <definedName name="_xlnm.Print_Area" localSheetId="8">PAINTING!$A$1:$F$62</definedName>
    <definedName name="_xlnm.Print_Area" localSheetId="7">PLASTERING!$A$1:$F$73</definedName>
    <definedName name="_xlnm.Print_Area" localSheetId="13">'PLUMBING AND DRAINAGE'!$A$1:$F$55</definedName>
    <definedName name="_xlnm.Print_Area" localSheetId="16">'PROFESSIONAL SERVICES'!$A$1:$F$69</definedName>
    <definedName name="_xlnm.Print_Area" localSheetId="17">'PROVISIONAL SUM'!$A$1:$F$85</definedName>
    <definedName name="_xlnm.Print_Area" localSheetId="5">ROOFCOVERING!$A$1:$F$72</definedName>
    <definedName name="_xlnm.Print_Area" localSheetId="0">SUMMARY!$A$1:$D$73</definedName>
    <definedName name="_xlnm.Print_Area" localSheetId="6">WATERPROOFING!$A$1:$F$71</definedName>
    <definedName name="_xlnm.Print_Titles" localSheetId="2">ALTERATIONS!$1:$6</definedName>
    <definedName name="_xlnm.Print_Titles" localSheetId="3">'BOUNDARY WALL AND FENCING'!$1:$6</definedName>
    <definedName name="_xlnm.Print_Titles" localSheetId="12">'CARPENTRY AND JOINERY'!$1:$6</definedName>
    <definedName name="_xlnm.Print_Titles" localSheetId="10">'CEILING,PARTITIONS'!$1:$6</definedName>
    <definedName name="_xlnm.Print_Titles" localSheetId="4">'EXTERNAL WORK AND CARPORTS'!$1:$6</definedName>
    <definedName name="_xlnm.Print_Titles" localSheetId="11">'FLOOR COVERING, TILING'!$1:$6</definedName>
    <definedName name="_xlnm.Print_Titles" localSheetId="15">GLAZING!$1:$6</definedName>
    <definedName name="_xlnm.Print_Titles" localSheetId="14">'IRONMONGERY AND ACCESSORIES'!$1:$6</definedName>
    <definedName name="_xlnm.Print_Titles" localSheetId="9">METALWORK!$1:$6</definedName>
    <definedName name="_xlnm.Print_Titles" localSheetId="1">'P&amp;G'!$1:$6</definedName>
    <definedName name="_xlnm.Print_Titles" localSheetId="8">PAINTING!$1:$6</definedName>
    <definedName name="_xlnm.Print_Titles" localSheetId="7">PLASTERING!$1:$6</definedName>
    <definedName name="_xlnm.Print_Titles" localSheetId="13">'PLUMBING AND DRAINAGE'!$1:$6</definedName>
    <definedName name="_xlnm.Print_Titles" localSheetId="16">'PROFESSIONAL SERVICES'!$1:$6</definedName>
    <definedName name="_xlnm.Print_Titles" localSheetId="17">'PROVISIONAL SUM'!$1:$6</definedName>
    <definedName name="_xlnm.Print_Titles" localSheetId="5">ROOFCOVERING!$1:$6</definedName>
    <definedName name="_xlnm.Print_Titles" localSheetId="6">WATERPROOFING!$1:$6</definedName>
    <definedName name="Z_01017E0B_8C9E_4FF0_842D_B43D7BB390F4_.wvu.FilterData" localSheetId="2" hidden="1">ALTERATIONS!$A$1:$G$167</definedName>
    <definedName name="Z_01017E0B_8C9E_4FF0_842D_B43D7BB390F4_.wvu.FilterData" localSheetId="3" hidden="1">'BOUNDARY WALL AND FENCING'!$A$1:$G$133</definedName>
    <definedName name="Z_01017E0B_8C9E_4FF0_842D_B43D7BB390F4_.wvu.FilterData" localSheetId="12" hidden="1">'CARPENTRY AND JOINERY'!$A$1:$G$112</definedName>
    <definedName name="Z_01017E0B_8C9E_4FF0_842D_B43D7BB390F4_.wvu.FilterData" localSheetId="10" hidden="1">'CEILING,PARTITIONS'!$A$1:$G$115</definedName>
    <definedName name="Z_01017E0B_8C9E_4FF0_842D_B43D7BB390F4_.wvu.FilterData" localSheetId="4" hidden="1">'EXTERNAL WORK AND CARPORTS'!$A$1:$G$115</definedName>
    <definedName name="Z_01017E0B_8C9E_4FF0_842D_B43D7BB390F4_.wvu.FilterData" localSheetId="11" hidden="1">'FLOOR COVERING, TILING'!$A$1:$G$117</definedName>
    <definedName name="Z_01017E0B_8C9E_4FF0_842D_B43D7BB390F4_.wvu.FilterData" localSheetId="15" hidden="1">GLAZING!$A$1:$G$139</definedName>
    <definedName name="Z_01017E0B_8C9E_4FF0_842D_B43D7BB390F4_.wvu.FilterData" localSheetId="14" hidden="1">'IRONMONGERY AND ACCESSORIES'!$A$1:$G$136</definedName>
    <definedName name="Z_01017E0B_8C9E_4FF0_842D_B43D7BB390F4_.wvu.FilterData" localSheetId="9" hidden="1">METALWORK!$A$1:$G$119</definedName>
    <definedName name="Z_01017E0B_8C9E_4FF0_842D_B43D7BB390F4_.wvu.FilterData" localSheetId="1" hidden="1">'P&amp;G'!$A$3:$G$90</definedName>
    <definedName name="Z_01017E0B_8C9E_4FF0_842D_B43D7BB390F4_.wvu.FilterData" localSheetId="8" hidden="1">PAINTING!$A$1:$G$123</definedName>
    <definedName name="Z_01017E0B_8C9E_4FF0_842D_B43D7BB390F4_.wvu.FilterData" localSheetId="7" hidden="1">PLASTERING!$A$1:$G$134</definedName>
    <definedName name="Z_01017E0B_8C9E_4FF0_842D_B43D7BB390F4_.wvu.FilterData" localSheetId="13" hidden="1">'PLUMBING AND DRAINAGE'!$A$1:$G$116</definedName>
    <definedName name="Z_01017E0B_8C9E_4FF0_842D_B43D7BB390F4_.wvu.FilterData" localSheetId="16" hidden="1">'PROFESSIONAL SERVICES'!$A$1:$G$130</definedName>
    <definedName name="Z_01017E0B_8C9E_4FF0_842D_B43D7BB390F4_.wvu.FilterData" localSheetId="17" hidden="1">'PROVISIONAL SUM'!$A$1:$G$137</definedName>
    <definedName name="Z_01017E0B_8C9E_4FF0_842D_B43D7BB390F4_.wvu.FilterData" localSheetId="5" hidden="1">ROOFCOVERING!$A$1:$H$133</definedName>
    <definedName name="Z_01017E0B_8C9E_4FF0_842D_B43D7BB390F4_.wvu.FilterData" localSheetId="0" hidden="1">SUMMARY!$A$3:$D$73</definedName>
    <definedName name="Z_01017E0B_8C9E_4FF0_842D_B43D7BB390F4_.wvu.FilterData" localSheetId="6" hidden="1">WATERPROOFING!$A$1:$G$132</definedName>
    <definedName name="Z_01017E0B_8C9E_4FF0_842D_B43D7BB390F4_.wvu.PrintArea" localSheetId="2" hidden="1">ALTERATIONS!$A$1:$G$106</definedName>
    <definedName name="Z_01017E0B_8C9E_4FF0_842D_B43D7BB390F4_.wvu.PrintArea" localSheetId="3" hidden="1">'BOUNDARY WALL AND FENCING'!$A$1:$G$72</definedName>
    <definedName name="Z_01017E0B_8C9E_4FF0_842D_B43D7BB390F4_.wvu.PrintArea" localSheetId="12" hidden="1">'CARPENTRY AND JOINERY'!$A$1:$G$51</definedName>
    <definedName name="Z_01017E0B_8C9E_4FF0_842D_B43D7BB390F4_.wvu.PrintArea" localSheetId="10" hidden="1">'CEILING,PARTITIONS'!$A$1:$G$54</definedName>
    <definedName name="Z_01017E0B_8C9E_4FF0_842D_B43D7BB390F4_.wvu.PrintArea" localSheetId="4" hidden="1">'EXTERNAL WORK AND CARPORTS'!$A$1:$G$54</definedName>
    <definedName name="Z_01017E0B_8C9E_4FF0_842D_B43D7BB390F4_.wvu.PrintArea" localSheetId="11" hidden="1">'FLOOR COVERING, TILING'!$A$1:$G$56</definedName>
    <definedName name="Z_01017E0B_8C9E_4FF0_842D_B43D7BB390F4_.wvu.PrintArea" localSheetId="15" hidden="1">GLAZING!$A$1:$G$78</definedName>
    <definedName name="Z_01017E0B_8C9E_4FF0_842D_B43D7BB390F4_.wvu.PrintArea" localSheetId="14" hidden="1">'IRONMONGERY AND ACCESSORIES'!$A$1:$G$75</definedName>
    <definedName name="Z_01017E0B_8C9E_4FF0_842D_B43D7BB390F4_.wvu.PrintArea" localSheetId="9" hidden="1">METALWORK!$A$1:$G$58</definedName>
    <definedName name="Z_01017E0B_8C9E_4FF0_842D_B43D7BB390F4_.wvu.PrintArea" localSheetId="1" hidden="1">'P&amp;G'!$A$1:$G$86</definedName>
    <definedName name="Z_01017E0B_8C9E_4FF0_842D_B43D7BB390F4_.wvu.PrintArea" localSheetId="8" hidden="1">PAINTING!$A$1:$G$62</definedName>
    <definedName name="Z_01017E0B_8C9E_4FF0_842D_B43D7BB390F4_.wvu.PrintArea" localSheetId="7" hidden="1">PLASTERING!$A$1:$G$73</definedName>
    <definedName name="Z_01017E0B_8C9E_4FF0_842D_B43D7BB390F4_.wvu.PrintArea" localSheetId="13" hidden="1">'PLUMBING AND DRAINAGE'!$A$1:$G$55</definedName>
    <definedName name="Z_01017E0B_8C9E_4FF0_842D_B43D7BB390F4_.wvu.PrintArea" localSheetId="16" hidden="1">'PROFESSIONAL SERVICES'!$A$1:$G$69</definedName>
    <definedName name="Z_01017E0B_8C9E_4FF0_842D_B43D7BB390F4_.wvu.PrintArea" localSheetId="17" hidden="1">'PROVISIONAL SUM'!$A$1:$G$79</definedName>
    <definedName name="Z_01017E0B_8C9E_4FF0_842D_B43D7BB390F4_.wvu.PrintArea" localSheetId="5" hidden="1">ROOFCOVERING!$A$1:$H$72</definedName>
    <definedName name="Z_01017E0B_8C9E_4FF0_842D_B43D7BB390F4_.wvu.PrintArea" localSheetId="0" hidden="1">SUMMARY!$A$1:$D$66</definedName>
    <definedName name="Z_01017E0B_8C9E_4FF0_842D_B43D7BB390F4_.wvu.PrintArea" localSheetId="6" hidden="1">WATERPROOFING!$A$1:$G$71</definedName>
    <definedName name="Z_01017E0B_8C9E_4FF0_842D_B43D7BB390F4_.wvu.PrintTitles" localSheetId="2" hidden="1">ALTERATIONS!$1:$6</definedName>
    <definedName name="Z_01017E0B_8C9E_4FF0_842D_B43D7BB390F4_.wvu.PrintTitles" localSheetId="3" hidden="1">'BOUNDARY WALL AND FENCING'!$1:$6</definedName>
    <definedName name="Z_01017E0B_8C9E_4FF0_842D_B43D7BB390F4_.wvu.PrintTitles" localSheetId="12" hidden="1">'CARPENTRY AND JOINERY'!$1:$6</definedName>
    <definedName name="Z_01017E0B_8C9E_4FF0_842D_B43D7BB390F4_.wvu.PrintTitles" localSheetId="10" hidden="1">'CEILING,PARTITIONS'!$1:$6</definedName>
    <definedName name="Z_01017E0B_8C9E_4FF0_842D_B43D7BB390F4_.wvu.PrintTitles" localSheetId="4" hidden="1">'EXTERNAL WORK AND CARPORTS'!$1:$6</definedName>
    <definedName name="Z_01017E0B_8C9E_4FF0_842D_B43D7BB390F4_.wvu.PrintTitles" localSheetId="11" hidden="1">'FLOOR COVERING, TILING'!$1:$6</definedName>
    <definedName name="Z_01017E0B_8C9E_4FF0_842D_B43D7BB390F4_.wvu.PrintTitles" localSheetId="15" hidden="1">GLAZING!$1:$6</definedName>
    <definedName name="Z_01017E0B_8C9E_4FF0_842D_B43D7BB390F4_.wvu.PrintTitles" localSheetId="14" hidden="1">'IRONMONGERY AND ACCESSORIES'!$1:$6</definedName>
    <definedName name="Z_01017E0B_8C9E_4FF0_842D_B43D7BB390F4_.wvu.PrintTitles" localSheetId="9" hidden="1">METALWORK!$1:$6</definedName>
    <definedName name="Z_01017E0B_8C9E_4FF0_842D_B43D7BB390F4_.wvu.PrintTitles" localSheetId="1" hidden="1">'P&amp;G'!$1:$6</definedName>
    <definedName name="Z_01017E0B_8C9E_4FF0_842D_B43D7BB390F4_.wvu.PrintTitles" localSheetId="8" hidden="1">PAINTING!$1:$6</definedName>
    <definedName name="Z_01017E0B_8C9E_4FF0_842D_B43D7BB390F4_.wvu.PrintTitles" localSheetId="7" hidden="1">PLASTERING!$1:$6</definedName>
    <definedName name="Z_01017E0B_8C9E_4FF0_842D_B43D7BB390F4_.wvu.PrintTitles" localSheetId="13" hidden="1">'PLUMBING AND DRAINAGE'!$1:$6</definedName>
    <definedName name="Z_01017E0B_8C9E_4FF0_842D_B43D7BB390F4_.wvu.PrintTitles" localSheetId="16" hidden="1">'PROFESSIONAL SERVICES'!$1:$6</definedName>
    <definedName name="Z_01017E0B_8C9E_4FF0_842D_B43D7BB390F4_.wvu.PrintTitles" localSheetId="17" hidden="1">'PROVISIONAL SUM'!$1:$6</definedName>
    <definedName name="Z_01017E0B_8C9E_4FF0_842D_B43D7BB390F4_.wvu.PrintTitles" localSheetId="5" hidden="1">ROOFCOVERING!$1:$6</definedName>
    <definedName name="Z_01017E0B_8C9E_4FF0_842D_B43D7BB390F4_.wvu.PrintTitles" localSheetId="0" hidden="1">SUMMARY!$4:$4</definedName>
    <definedName name="Z_01017E0B_8C9E_4FF0_842D_B43D7BB390F4_.wvu.PrintTitles" localSheetId="6" hidden="1">WATERPROOFING!$1:$6</definedName>
  </definedNames>
  <calcPr calcId="191029"/>
  <customWorkbookViews>
    <customWorkbookView name="Simon Black - Personal View" guid="{01017E0B-8C9E-4FF0-842D-B43D7BB390F4}" mergeInterval="0" personalView="1" maximized="1" xWindow="1" yWindow="1" windowWidth="1920" windowHeight="818" tabRatio="605" activeSheetId="2"/>
  </customWorkbookViews>
</workbook>
</file>

<file path=xl/calcChain.xml><?xml version="1.0" encoding="utf-8"?>
<calcChain xmlns="http://schemas.openxmlformats.org/spreadsheetml/2006/main">
  <c r="F80" i="32" l="1"/>
  <c r="B83" i="32" l="1"/>
  <c r="A38" i="5"/>
  <c r="A26" i="5"/>
  <c r="A25" i="5"/>
  <c r="A3" i="5" l="1"/>
  <c r="D62" i="5"/>
  <c r="F68" i="32"/>
  <c r="E68" i="32"/>
  <c r="E67" i="32"/>
  <c r="F67" i="32" s="1"/>
  <c r="E63" i="32"/>
  <c r="F63" i="32" s="1"/>
  <c r="E62" i="32"/>
  <c r="F62" i="32" s="1"/>
  <c r="E58" i="32"/>
  <c r="F58" i="32" s="1"/>
  <c r="E57" i="32"/>
  <c r="F57" i="32" s="1"/>
  <c r="E53" i="32"/>
  <c r="F53" i="32" s="1"/>
  <c r="E52" i="32"/>
  <c r="F52" i="32" s="1"/>
  <c r="E48" i="32"/>
  <c r="F48" i="32" s="1"/>
  <c r="E47" i="32"/>
  <c r="F47" i="32" s="1"/>
  <c r="F43" i="32"/>
  <c r="E43" i="32"/>
  <c r="E42" i="32"/>
  <c r="F42" i="32" s="1"/>
  <c r="E38" i="32"/>
  <c r="F38" i="32" s="1"/>
  <c r="E37" i="32"/>
  <c r="F37" i="32" s="1"/>
  <c r="E32" i="32"/>
  <c r="E31" i="32"/>
  <c r="F32" i="32"/>
  <c r="F31" i="32"/>
  <c r="F27" i="32"/>
  <c r="F26" i="32"/>
  <c r="B82" i="32"/>
  <c r="A59" i="5"/>
  <c r="A58" i="5"/>
  <c r="F66" i="32"/>
  <c r="F61" i="32"/>
  <c r="F56" i="32"/>
  <c r="F51" i="32"/>
  <c r="F46" i="32"/>
  <c r="F41" i="32"/>
  <c r="F36" i="32"/>
  <c r="F30" i="32"/>
  <c r="F25" i="32"/>
  <c r="E3" i="32"/>
  <c r="B3" i="32"/>
  <c r="E2" i="32"/>
  <c r="C53" i="5"/>
  <c r="F17" i="17"/>
  <c r="F18" i="17"/>
  <c r="F19" i="17"/>
  <c r="F20" i="17"/>
  <c r="F21" i="17"/>
  <c r="F22" i="17"/>
  <c r="F23" i="17"/>
  <c r="F24" i="17"/>
  <c r="F25" i="17"/>
  <c r="F26" i="17"/>
  <c r="F27" i="17"/>
  <c r="F28" i="17"/>
  <c r="F29" i="17"/>
  <c r="F30" i="17"/>
  <c r="F31" i="17"/>
  <c r="F32" i="17"/>
  <c r="F33" i="17"/>
  <c r="F34" i="17"/>
  <c r="F35" i="17"/>
  <c r="F37" i="17"/>
  <c r="F39" i="17"/>
  <c r="F40" i="17"/>
  <c r="F41" i="17"/>
  <c r="F43" i="17"/>
  <c r="F44" i="17"/>
  <c r="F45" i="17"/>
  <c r="F46" i="17"/>
  <c r="F47" i="17"/>
  <c r="F48" i="17"/>
  <c r="F49" i="17"/>
  <c r="F50" i="17"/>
  <c r="A16" i="5"/>
  <c r="A56" i="5"/>
  <c r="A55" i="5"/>
  <c r="A53" i="5"/>
  <c r="A52" i="5"/>
  <c r="A50" i="5"/>
  <c r="A49" i="5"/>
  <c r="A47" i="5"/>
  <c r="A46" i="5"/>
  <c r="A44" i="5"/>
  <c r="A43" i="5"/>
  <c r="A41" i="5"/>
  <c r="A40" i="5"/>
  <c r="A37" i="5"/>
  <c r="A35" i="5"/>
  <c r="A34" i="5"/>
  <c r="A32" i="5"/>
  <c r="A31" i="5"/>
  <c r="A29" i="5"/>
  <c r="A28" i="5"/>
  <c r="A23" i="5"/>
  <c r="A22" i="5"/>
  <c r="A20" i="5"/>
  <c r="A19" i="5"/>
  <c r="A17" i="5"/>
  <c r="A14" i="5"/>
  <c r="A13" i="5"/>
  <c r="F20" i="31"/>
  <c r="F29" i="31"/>
  <c r="F17" i="31"/>
  <c r="B68" i="31"/>
  <c r="B67" i="31"/>
  <c r="B66" i="31"/>
  <c r="F26" i="31"/>
  <c r="F23" i="31"/>
  <c r="E3" i="31"/>
  <c r="B3" i="31"/>
  <c r="E2" i="31"/>
  <c r="B77" i="30"/>
  <c r="B76" i="30"/>
  <c r="B75" i="30"/>
  <c r="F16" i="30"/>
  <c r="F73" i="30" s="1"/>
  <c r="F76" i="30" s="1"/>
  <c r="F77" i="30" s="1"/>
  <c r="E3" i="30"/>
  <c r="B3" i="30"/>
  <c r="E2" i="30"/>
  <c r="F48" i="29"/>
  <c r="F45" i="29"/>
  <c r="F42" i="29"/>
  <c r="F41" i="29"/>
  <c r="F37" i="29"/>
  <c r="F36" i="29"/>
  <c r="F33" i="29"/>
  <c r="F30" i="29"/>
  <c r="F23" i="29"/>
  <c r="F24" i="29"/>
  <c r="F25" i="29"/>
  <c r="F26" i="29"/>
  <c r="F27" i="29"/>
  <c r="F22" i="29"/>
  <c r="F16" i="29"/>
  <c r="F17" i="29"/>
  <c r="F18" i="29"/>
  <c r="F19" i="29"/>
  <c r="F15" i="29"/>
  <c r="B74" i="29"/>
  <c r="B73" i="29"/>
  <c r="B72" i="29"/>
  <c r="E3" i="29"/>
  <c r="B3" i="29"/>
  <c r="E2" i="29"/>
  <c r="F27" i="28"/>
  <c r="F45" i="28"/>
  <c r="F46" i="28"/>
  <c r="F47" i="28"/>
  <c r="F36" i="28"/>
  <c r="F37" i="28"/>
  <c r="F38" i="28"/>
  <c r="F39" i="28"/>
  <c r="F40" i="28"/>
  <c r="F41" i="28"/>
  <c r="F42" i="28"/>
  <c r="F43" i="28"/>
  <c r="F44" i="28"/>
  <c r="F35" i="28"/>
  <c r="F30" i="28"/>
  <c r="F31" i="28"/>
  <c r="F32" i="28"/>
  <c r="F29" i="28"/>
  <c r="F24" i="28"/>
  <c r="B54" i="28"/>
  <c r="B53" i="28"/>
  <c r="B52" i="28"/>
  <c r="F28" i="28"/>
  <c r="F26" i="28"/>
  <c r="F25" i="28"/>
  <c r="F21" i="28"/>
  <c r="F18" i="28"/>
  <c r="F15" i="28"/>
  <c r="E3" i="28"/>
  <c r="B3" i="28"/>
  <c r="E2" i="28"/>
  <c r="F28" i="27"/>
  <c r="F25" i="27"/>
  <c r="F22" i="27"/>
  <c r="F21" i="27"/>
  <c r="F18" i="27"/>
  <c r="F15" i="27"/>
  <c r="B50" i="27"/>
  <c r="B49" i="27"/>
  <c r="B48" i="27"/>
  <c r="F45" i="27"/>
  <c r="F44" i="27"/>
  <c r="F42" i="27"/>
  <c r="F41" i="27"/>
  <c r="F39" i="27"/>
  <c r="F38" i="27"/>
  <c r="F26" i="27"/>
  <c r="E3" i="27"/>
  <c r="B3" i="27"/>
  <c r="E2" i="27"/>
  <c r="F25" i="26"/>
  <c r="F16" i="26"/>
  <c r="B55" i="26"/>
  <c r="B54" i="26"/>
  <c r="B53" i="26"/>
  <c r="F50" i="26"/>
  <c r="F49" i="26"/>
  <c r="F47" i="26"/>
  <c r="F46" i="26"/>
  <c r="F45" i="26"/>
  <c r="F43" i="26"/>
  <c r="F41" i="26"/>
  <c r="F40" i="26"/>
  <c r="F39" i="26"/>
  <c r="F37" i="26"/>
  <c r="F36" i="26"/>
  <c r="F24" i="26"/>
  <c r="F21" i="26"/>
  <c r="E3" i="26"/>
  <c r="B3" i="26"/>
  <c r="E2" i="26"/>
  <c r="B53" i="25"/>
  <c r="B52" i="25"/>
  <c r="B51" i="25"/>
  <c r="F48" i="25"/>
  <c r="F47" i="25"/>
  <c r="F45" i="25"/>
  <c r="F44" i="25"/>
  <c r="F43" i="25"/>
  <c r="F41" i="25"/>
  <c r="F39" i="25"/>
  <c r="F38" i="25"/>
  <c r="F36" i="25"/>
  <c r="F35" i="25"/>
  <c r="F26" i="25"/>
  <c r="F25" i="25"/>
  <c r="F24" i="25"/>
  <c r="F22" i="25"/>
  <c r="F21" i="25"/>
  <c r="F17" i="25"/>
  <c r="E3" i="25"/>
  <c r="B3" i="25"/>
  <c r="E2" i="25"/>
  <c r="F27" i="24"/>
  <c r="F28" i="24"/>
  <c r="F29" i="24"/>
  <c r="F30" i="24"/>
  <c r="F31" i="24"/>
  <c r="F18" i="24"/>
  <c r="F17" i="24"/>
  <c r="B57" i="24"/>
  <c r="B56" i="24"/>
  <c r="B55" i="24"/>
  <c r="F52" i="24"/>
  <c r="F51" i="24"/>
  <c r="F49" i="24"/>
  <c r="F47" i="24"/>
  <c r="F46" i="24"/>
  <c r="F45" i="24"/>
  <c r="F43" i="24"/>
  <c r="F41" i="24"/>
  <c r="F40" i="24"/>
  <c r="F39" i="24"/>
  <c r="F37" i="24"/>
  <c r="F36" i="24"/>
  <c r="F34" i="24"/>
  <c r="F26" i="24"/>
  <c r="F25" i="24"/>
  <c r="F24" i="24"/>
  <c r="F22" i="24"/>
  <c r="F21" i="24"/>
  <c r="F19" i="24"/>
  <c r="E3" i="24"/>
  <c r="B3" i="24"/>
  <c r="E2" i="24"/>
  <c r="F46" i="23"/>
  <c r="F45" i="23"/>
  <c r="F44" i="23"/>
  <c r="F40" i="23"/>
  <c r="F39" i="23"/>
  <c r="F35" i="23"/>
  <c r="F32" i="23"/>
  <c r="F28" i="23"/>
  <c r="F24" i="23"/>
  <c r="F18" i="23"/>
  <c r="B61" i="23"/>
  <c r="B60" i="23"/>
  <c r="B59" i="23"/>
  <c r="F56" i="23"/>
  <c r="F55" i="23"/>
  <c r="F49" i="23"/>
  <c r="F48" i="23"/>
  <c r="F47" i="23"/>
  <c r="F42" i="23"/>
  <c r="F41" i="23"/>
  <c r="F38" i="23"/>
  <c r="F37" i="23"/>
  <c r="F26" i="23"/>
  <c r="F25" i="23"/>
  <c r="F22" i="23"/>
  <c r="F21" i="23"/>
  <c r="F20" i="23"/>
  <c r="F19" i="23"/>
  <c r="F17" i="23"/>
  <c r="E3" i="23"/>
  <c r="B3" i="23"/>
  <c r="E2" i="23"/>
  <c r="F26" i="22"/>
  <c r="B72" i="22"/>
  <c r="B71" i="22"/>
  <c r="B70" i="22"/>
  <c r="F67" i="22"/>
  <c r="F66" i="22"/>
  <c r="F64" i="22"/>
  <c r="F49" i="22"/>
  <c r="F48" i="22"/>
  <c r="F47" i="22"/>
  <c r="F46" i="22"/>
  <c r="F44" i="22"/>
  <c r="F42" i="22"/>
  <c r="F41" i="22"/>
  <c r="F40" i="22"/>
  <c r="F38" i="22"/>
  <c r="F37" i="22"/>
  <c r="F35" i="22"/>
  <c r="F25" i="22"/>
  <c r="F24" i="22"/>
  <c r="F23" i="22"/>
  <c r="F22" i="22"/>
  <c r="F21" i="22"/>
  <c r="F20" i="22"/>
  <c r="F19" i="22"/>
  <c r="F18" i="22"/>
  <c r="F17" i="22"/>
  <c r="F16" i="22"/>
  <c r="E3" i="22"/>
  <c r="B3" i="22"/>
  <c r="E2" i="22"/>
  <c r="B70" i="21"/>
  <c r="B69" i="21"/>
  <c r="B68" i="21"/>
  <c r="F65" i="21"/>
  <c r="F64" i="21"/>
  <c r="F62" i="21"/>
  <c r="F49" i="21"/>
  <c r="F48" i="21"/>
  <c r="F47" i="21"/>
  <c r="F46" i="21"/>
  <c r="F44" i="21"/>
  <c r="F42" i="21"/>
  <c r="F41" i="21"/>
  <c r="F40" i="21"/>
  <c r="F38" i="21"/>
  <c r="F37" i="21"/>
  <c r="F35" i="21"/>
  <c r="F25" i="21"/>
  <c r="F24" i="21"/>
  <c r="F23" i="21"/>
  <c r="F22" i="21"/>
  <c r="F21" i="21"/>
  <c r="F20" i="21"/>
  <c r="F19" i="21"/>
  <c r="F18" i="21"/>
  <c r="F17" i="21"/>
  <c r="F16" i="21"/>
  <c r="E3" i="21"/>
  <c r="B3" i="21"/>
  <c r="E2" i="21"/>
  <c r="F25" i="20"/>
  <c r="F24" i="20"/>
  <c r="F23" i="20"/>
  <c r="F22" i="20"/>
  <c r="F21" i="20"/>
  <c r="F20" i="20"/>
  <c r="F19" i="20"/>
  <c r="F18" i="20"/>
  <c r="F17" i="20"/>
  <c r="B71" i="20"/>
  <c r="B70" i="20"/>
  <c r="B69" i="20"/>
  <c r="F66" i="20"/>
  <c r="F65" i="20"/>
  <c r="F64" i="20"/>
  <c r="F63" i="20"/>
  <c r="F62" i="20"/>
  <c r="F61" i="20"/>
  <c r="F59" i="20"/>
  <c r="F58" i="20"/>
  <c r="F54" i="20"/>
  <c r="F47" i="20"/>
  <c r="F46" i="20"/>
  <c r="F44" i="20"/>
  <c r="F33" i="20"/>
  <c r="F32" i="20"/>
  <c r="F31" i="20"/>
  <c r="F29" i="20"/>
  <c r="F28" i="20"/>
  <c r="F26" i="20"/>
  <c r="F16" i="20"/>
  <c r="E3" i="20"/>
  <c r="B3" i="20"/>
  <c r="E2" i="20"/>
  <c r="F32" i="19"/>
  <c r="F23" i="19"/>
  <c r="B53" i="19"/>
  <c r="B52" i="19"/>
  <c r="B51" i="19"/>
  <c r="F48" i="19"/>
  <c r="F47" i="19"/>
  <c r="F46" i="19"/>
  <c r="F45" i="19"/>
  <c r="F44" i="19"/>
  <c r="F43" i="19"/>
  <c r="F41" i="19"/>
  <c r="F40" i="19"/>
  <c r="F39" i="19"/>
  <c r="F38" i="19"/>
  <c r="F37" i="19"/>
  <c r="F35" i="19"/>
  <c r="F33" i="19"/>
  <c r="F31" i="19"/>
  <c r="F29" i="19"/>
  <c r="F28" i="19"/>
  <c r="F26" i="19"/>
  <c r="F20" i="19"/>
  <c r="F18" i="19"/>
  <c r="F16" i="19"/>
  <c r="E3" i="19"/>
  <c r="B3" i="19"/>
  <c r="E2" i="19"/>
  <c r="F16" i="17"/>
  <c r="B71" i="17"/>
  <c r="B70" i="17"/>
  <c r="B69" i="17"/>
  <c r="F66" i="17"/>
  <c r="F65" i="17"/>
  <c r="F64" i="17"/>
  <c r="F63" i="17"/>
  <c r="F58" i="17"/>
  <c r="F57" i="17"/>
  <c r="F56" i="17"/>
  <c r="F55" i="17"/>
  <c r="F54" i="17"/>
  <c r="F53" i="17"/>
  <c r="F52" i="17"/>
  <c r="F51" i="17"/>
  <c r="E3" i="17"/>
  <c r="B3" i="17"/>
  <c r="E2" i="17"/>
  <c r="F51" i="26" l="1"/>
  <c r="F54" i="26" s="1"/>
  <c r="F55" i="26" s="1"/>
  <c r="C41" i="5" s="1"/>
  <c r="F83" i="32"/>
  <c r="F84" i="32" s="1"/>
  <c r="C59" i="5" s="1"/>
  <c r="F64" i="31"/>
  <c r="F67" i="31" s="1"/>
  <c r="F68" i="31" s="1"/>
  <c r="C56" i="5" s="1"/>
  <c r="F70" i="29"/>
  <c r="F73" i="29" s="1"/>
  <c r="F74" i="29" s="1"/>
  <c r="C50" i="5" s="1"/>
  <c r="F50" i="28"/>
  <c r="F53" i="28" s="1"/>
  <c r="F54" i="28" s="1"/>
  <c r="C47" i="5" s="1"/>
  <c r="F46" i="27"/>
  <c r="F49" i="27" s="1"/>
  <c r="F50" i="27" s="1"/>
  <c r="C44" i="5" s="1"/>
  <c r="F49" i="25"/>
  <c r="F52" i="25" s="1"/>
  <c r="F53" i="25" s="1"/>
  <c r="C38" i="5" s="1"/>
  <c r="F53" i="24"/>
  <c r="F56" i="24" s="1"/>
  <c r="F57" i="24" s="1"/>
  <c r="C35" i="5" s="1"/>
  <c r="F57" i="23"/>
  <c r="F60" i="23" s="1"/>
  <c r="F61" i="23" s="1"/>
  <c r="C32" i="5" s="1"/>
  <c r="F68" i="22"/>
  <c r="F71" i="22" s="1"/>
  <c r="F72" i="22" s="1"/>
  <c r="C29" i="5" s="1"/>
  <c r="F66" i="21"/>
  <c r="F69" i="21" s="1"/>
  <c r="F70" i="21" s="1"/>
  <c r="C26" i="5" s="1"/>
  <c r="F67" i="20"/>
  <c r="F70" i="20" s="1"/>
  <c r="F71" i="20" s="1"/>
  <c r="C23" i="5" s="1"/>
  <c r="F49" i="19"/>
  <c r="F52" i="19" s="1"/>
  <c r="F53" i="19" s="1"/>
  <c r="C20" i="5" s="1"/>
  <c r="F67" i="17"/>
  <c r="F70" i="17" s="1"/>
  <c r="F71" i="17" s="1"/>
  <c r="C17" i="5" s="1"/>
  <c r="F77" i="16"/>
  <c r="F92" i="16"/>
  <c r="E3" i="16"/>
  <c r="E2" i="16"/>
  <c r="B3" i="16"/>
  <c r="F75" i="4"/>
  <c r="F72" i="4"/>
  <c r="F69" i="4"/>
  <c r="A19" i="4" l="1"/>
  <c r="A21" i="4" s="1"/>
  <c r="F15" i="4" l="1"/>
  <c r="F79" i="4" l="1"/>
  <c r="F83" i="4" s="1"/>
  <c r="C8" i="5" s="1"/>
  <c r="F58" i="4"/>
  <c r="F82" i="4" l="1"/>
  <c r="C7" i="5" s="1"/>
  <c r="C10" i="5" s="1"/>
  <c r="B105" i="16"/>
  <c r="B104" i="16"/>
  <c r="B103" i="16"/>
  <c r="F96" i="16"/>
  <c r="F95" i="16"/>
  <c r="D94" i="16"/>
  <c r="F94" i="16" s="1"/>
  <c r="F90" i="16"/>
  <c r="F89" i="16"/>
  <c r="F88" i="16"/>
  <c r="F85" i="16"/>
  <c r="D84" i="16"/>
  <c r="F84" i="16" s="1"/>
  <c r="D83" i="16"/>
  <c r="F83" i="16" s="1"/>
  <c r="F82" i="16"/>
  <c r="F81" i="16"/>
  <c r="F80" i="16"/>
  <c r="F74" i="16"/>
  <c r="F71" i="16"/>
  <c r="F70" i="16"/>
  <c r="F67" i="16"/>
  <c r="F66" i="16"/>
  <c r="F64" i="16"/>
  <c r="F61" i="16"/>
  <c r="F60" i="16"/>
  <c r="F58" i="16"/>
  <c r="F57" i="16"/>
  <c r="F54" i="16"/>
  <c r="F53" i="16"/>
  <c r="F52" i="16"/>
  <c r="F49" i="16"/>
  <c r="F48" i="16"/>
  <c r="F47" i="16"/>
  <c r="F46" i="16"/>
  <c r="F45" i="16"/>
  <c r="F44" i="16"/>
  <c r="F42" i="16"/>
  <c r="F39" i="16"/>
  <c r="F38" i="16"/>
  <c r="F36" i="16"/>
  <c r="F33" i="16"/>
  <c r="F32" i="16"/>
  <c r="F29" i="16"/>
  <c r="F85" i="4" l="1"/>
  <c r="F25" i="16"/>
  <c r="F101" i="16" l="1"/>
  <c r="F104" i="16" s="1"/>
  <c r="F105" i="16" s="1"/>
  <c r="C14" i="5" s="1"/>
  <c r="B85" i="4"/>
  <c r="B83" i="4"/>
  <c r="B82" i="4"/>
  <c r="B81" i="4"/>
  <c r="B64" i="4"/>
  <c r="B60" i="4"/>
  <c r="A27" i="4"/>
  <c r="A31" i="4" s="1"/>
  <c r="A33" i="4" s="1"/>
  <c r="A35" i="4" s="1"/>
  <c r="A37" i="4" s="1"/>
  <c r="A39" i="4" s="1"/>
  <c r="A55" i="4" s="1"/>
  <c r="C62" i="5" l="1"/>
  <c r="C66" i="5"/>
  <c r="C68" i="5" l="1"/>
  <c r="C70" i="5" s="1"/>
  <c r="C72" i="5" s="1"/>
</calcChain>
</file>

<file path=xl/sharedStrings.xml><?xml version="1.0" encoding="utf-8"?>
<sst xmlns="http://schemas.openxmlformats.org/spreadsheetml/2006/main" count="853" uniqueCount="398">
  <si>
    <t>m3</t>
  </si>
  <si>
    <t/>
  </si>
  <si>
    <t>Item</t>
  </si>
  <si>
    <t>Bill Description</t>
  </si>
  <si>
    <t>Unit</t>
  </si>
  <si>
    <t>Bill Quantity</t>
  </si>
  <si>
    <t>Rate</t>
  </si>
  <si>
    <t>Amount</t>
  </si>
  <si>
    <t>No</t>
  </si>
  <si>
    <t>m</t>
  </si>
  <si>
    <t>m2</t>
  </si>
  <si>
    <t>Section Subtotal</t>
  </si>
  <si>
    <t>Included</t>
  </si>
  <si>
    <t>SECTION NO 1 - P&amp;G</t>
  </si>
  <si>
    <t>PRELIMINARY AND GENERAL</t>
  </si>
  <si>
    <t>FIXED COST ITEMS</t>
  </si>
  <si>
    <t>1</t>
  </si>
  <si>
    <t>SUM</t>
  </si>
  <si>
    <t>Establishment of Facilities on the Site</t>
  </si>
  <si>
    <t>Mobilisation Costs</t>
  </si>
  <si>
    <t>Establishment of Site facilities</t>
  </si>
  <si>
    <t>Facilities for Contractor</t>
  </si>
  <si>
    <t>Offices and storage sheds.</t>
  </si>
  <si>
    <t>Workshops.</t>
  </si>
  <si>
    <t>Ablution and latrine facilities.</t>
  </si>
  <si>
    <t>Tools and equipment.</t>
  </si>
  <si>
    <t>Water supply</t>
  </si>
  <si>
    <t>Electric power supply</t>
  </si>
  <si>
    <t>Compressed air supply</t>
  </si>
  <si>
    <t>Dealing with water</t>
  </si>
  <si>
    <t>Remove contractor's site establishment on completion</t>
  </si>
  <si>
    <t>VALUE RELATED ITEMS</t>
  </si>
  <si>
    <t>Supervision</t>
  </si>
  <si>
    <t>Company and head office overhead costs</t>
  </si>
  <si>
    <t>Other time related obligations (Contractor to specify)</t>
  </si>
  <si>
    <t>.</t>
  </si>
  <si>
    <t>P&amp;G SUBTOTAL</t>
  </si>
  <si>
    <t>P&amp;G Percentage of Measured Work</t>
  </si>
  <si>
    <t>- Transprt &amp; Travelling</t>
  </si>
  <si>
    <t>- Subcontractors P&amp;G</t>
  </si>
  <si>
    <t>- Site Running Expenses</t>
  </si>
  <si>
    <t>MEADOWLANDS CIVIC CENTRE</t>
  </si>
  <si>
    <t>BILL NO 1.1 - VALUE RELATED ITEMS</t>
  </si>
  <si>
    <t>BILL NO 1.2 - FIXED COST ITEMS</t>
  </si>
  <si>
    <t>VALUE RELATED P&amp;G Contractual requirements.</t>
  </si>
  <si>
    <t xml:space="preserve">Other charges </t>
  </si>
  <si>
    <t>OCCUPATIONAL HEALTH AND SAFETY</t>
  </si>
  <si>
    <t>Compliance with all health and safety regulations and requirements</t>
  </si>
  <si>
    <t>COMMUNITY LIASON OFFICER</t>
  </si>
  <si>
    <t>Allowance for Community Liason Officer</t>
  </si>
  <si>
    <t>COMMUNITY EMPOWERMENT</t>
  </si>
  <si>
    <t>Allow for community empowerment and skills development</t>
  </si>
  <si>
    <t>BOQ</t>
  </si>
  <si>
    <t>RAND VALUE - ZAR R</t>
  </si>
  <si>
    <t>SECTION NO 2 - ALTERATIONS</t>
  </si>
  <si>
    <t>ALTERATION NOTES</t>
  </si>
  <si>
    <t>The contractor shall carry out the whole of the The</t>
  </si>
  <si>
    <t>Works with as little mess and noise as possible and</t>
  </si>
  <si>
    <t>with aminimum of disturbance to adjoining premises</t>
  </si>
  <si>
    <t>and their tenants/occupants. He/She shall provide</t>
  </si>
  <si>
    <t>proper protection and provide,erect and maintainin</t>
  </si>
  <si>
    <t>position proper temporary tarpaulins that may be</t>
  </si>
  <si>
    <t>necessary to protect existing fixtures, fittings and</t>
  </si>
  <si>
    <t>furniture during the progress of the works and</t>
  </si>
  <si>
    <t>remove on completion or when directed,all to the</t>
  </si>
  <si>
    <t>satisfaction of the Project Manager/ Principal Agent.</t>
  </si>
  <si>
    <t>TEMPORARY BARRIERS, SCREENS ETC</t>
  </si>
  <si>
    <t>Dust screen 3000mm high between concrete floor and ceiling formed of suitable timber framing with 250 micron polyethylene sheeting stapled on including corners, ends, etc.</t>
  </si>
  <si>
    <t>REMOVAL AND PREPARATORY OF EXISTING WORK</t>
  </si>
  <si>
    <t>Take up and remove wood block floor covering, vinyl floor covering, carpeting, waterproofing, etc.</t>
  </si>
  <si>
    <t>Carpet floor covering including preparing floors for new finishes.</t>
  </si>
  <si>
    <t>Hacking up/off and removing ceramic tile floor and wall finishers including removing mortar bed or backing and  preparing concrete or brick surfaces for new screed, plaster or tile finishers</t>
  </si>
  <si>
    <t xml:space="preserve">Tiles and Tile skirting  to floors </t>
  </si>
  <si>
    <t>Tiles to walls</t>
  </si>
  <si>
    <t xml:space="preserve">Taking out and cleaning expansion gap   </t>
  </si>
  <si>
    <t>Expansion joints not exceeding 300mm deep and prepare to receive new</t>
  </si>
  <si>
    <t>Leveling screed to the floor surfaces</t>
  </si>
  <si>
    <t>Self leveling floor screeds and filling cracks in certain areas</t>
  </si>
  <si>
    <t>Prepare and clean existing face brick facade surfaces with sugar soap and water,brick sealer including restoring and making good pointing where necessary</t>
  </si>
  <si>
    <t>Face brickwalls external</t>
  </si>
  <si>
    <t>Scraping off paint in bad conditions and prepare for new paint,prepare and clean existing painted wall surfaces fill holes, cracks,lighty sandpaper where necessary</t>
  </si>
  <si>
    <t>On previously painted wall external</t>
  </si>
  <si>
    <t xml:space="preserve">On previously painted wall internal for certain areas </t>
  </si>
  <si>
    <t>On Metal roofs</t>
  </si>
  <si>
    <t>On Metal doors, frames, etc</t>
  </si>
  <si>
    <t>On Wood</t>
  </si>
  <si>
    <t>Taking down and removing roofs, floors, panelling, ceilings, partitions, etc.</t>
  </si>
  <si>
    <t>Gypsum plasterboard ceilings including cornices, timber brandering if necessary, etc.</t>
  </si>
  <si>
    <t>Acoustic tiles suspended ceiling including suspension grid, hangers, etc</t>
  </si>
  <si>
    <t>Drywall partitioning 3000mm high including doors, ironmongery, glazed borrowed lights, etc</t>
  </si>
  <si>
    <t>Taking out and removing doors, windows, etc. including thresholds, sills, etc.</t>
  </si>
  <si>
    <t>Timber single door not exceeding 2,5m² including ironmongery</t>
  </si>
  <si>
    <t>Timber double door and steel frame exceeding 2,5m² and not exceeding 5,0m² including ironmongery</t>
  </si>
  <si>
    <t>Breaking out for and forming openings through brick walls for new windows including necessary precast concrete lintels and making good plaster on one side and into reveals and face brickwork on other side and into reveals (new windows, sills and making good paintwork elsewhere)</t>
  </si>
  <si>
    <t>Opening for ventilation window  exceeding 2,5m² and not exceeding 5.0m²  through one and half brick wall</t>
  </si>
  <si>
    <t>Removal of existing door and build solid two brick walls including making good plaster on both side with steel trowelled finish (making good paintwork elsewhere</t>
  </si>
  <si>
    <t>Building up brickwall 1500 x 2100mm high through two brick wall</t>
  </si>
  <si>
    <t>Making good internal cement plaster.</t>
  </si>
  <si>
    <t>Concrete ceilings in patches</t>
  </si>
  <si>
    <t>Taking out/off and removing sundry metalwork</t>
  </si>
  <si>
    <t xml:space="preserve">Steel single leaf security gate not exceeding 2,5m² </t>
  </si>
  <si>
    <t>Steel double leaf security gate exceeding 2,5m² and not exceeding 5,0m²</t>
  </si>
  <si>
    <t>Taking down and removing rainwater goods</t>
  </si>
  <si>
    <t>100 x 125mm Box gutters including downpipes</t>
  </si>
  <si>
    <t>Taking out and removing sundry joinery work</t>
  </si>
  <si>
    <t>Timber or fibre cement fascias and barge boards</t>
  </si>
  <si>
    <t>Taking out and removing piping, sanitary fittings, etc including disconnecting piping from fittings and making good floor and wall finishes (making good tiling and paintwork elsewhere)</t>
  </si>
  <si>
    <t>Hand basin</t>
  </si>
  <si>
    <t>Urinal cistern</t>
  </si>
  <si>
    <t>WC pan and cistern</t>
  </si>
  <si>
    <t>Taking out and removing glass and mirrors</t>
  </si>
  <si>
    <t>Glass from steel windows including cleaning out rebates and preparing for new glass</t>
  </si>
  <si>
    <t>Taking out and removing ironmongery</t>
  </si>
  <si>
    <t>Side hung window catch</t>
  </si>
  <si>
    <t>Side or top hung window stay</t>
  </si>
  <si>
    <t>Carefully cut out rusted or damaged roof sheeting</t>
  </si>
  <si>
    <t>Taking down and removing of existing damaged carports and steel palised fencing,etc</t>
  </si>
  <si>
    <t>Carefully cut out rusted or damaged carports structure</t>
  </si>
  <si>
    <t>Carefully cut out rusted or damaged steel palised fencing</t>
  </si>
  <si>
    <t>46.32</t>
  </si>
  <si>
    <t>SECTION NO 3 - BOUNDARY WALL AND FENCING</t>
  </si>
  <si>
    <t>BILL NO 1 - BOUNDARY WALL AND FENCING</t>
  </si>
  <si>
    <t>SUPPLEMENTARY PREAMBLES</t>
  </si>
  <si>
    <t>Tenderers are advised to study the "Model Preambles for Trades 1999" before pricing this schedule.</t>
  </si>
  <si>
    <t>TRENCHING EXCAVATION</t>
  </si>
  <si>
    <t>Excavation in earth not exceeding 2m. deep</t>
  </si>
  <si>
    <t>Trenches.</t>
  </si>
  <si>
    <t>Keeping excavations free of water</t>
  </si>
  <si>
    <t xml:space="preserve">Keeping excavations free of water </t>
  </si>
  <si>
    <t>Earth filling obtained from excavations and/or prescribed stock piles on site compacted to 95% Mod AASHTO density</t>
  </si>
  <si>
    <t>Backfill to trenches, holes, etc.</t>
  </si>
  <si>
    <t>CONCRETE ,ETC</t>
  </si>
  <si>
    <t>UNREINFORCED CONCRETE CAST AGAINST EXCAVATED SURFACES</t>
  </si>
  <si>
    <t>SOIL POISINING</t>
  </si>
  <si>
    <t>Bottoms and sides of trenches etc.</t>
  </si>
  <si>
    <t>CONCRETE IN FOUNDATION</t>
  </si>
  <si>
    <t>Bedding</t>
  </si>
  <si>
    <t>Strip footings</t>
  </si>
  <si>
    <t>MASONRY</t>
  </si>
  <si>
    <t>Brickwork of NFX bricks (14MPa nominal compressive strength) in class I mortar</t>
  </si>
  <si>
    <t>230mm wide brick force built in horizontally</t>
  </si>
  <si>
    <t>Two brick walls circular on plan</t>
  </si>
  <si>
    <t xml:space="preserve">FENCING CLEAR VIEW with barbed wire coil </t>
  </si>
  <si>
    <t>PC black vertical aperture 12mm x 76mm (4mm x 3mm), Height 2.4m x Width 3m, PC black post HD galvanised square tube (76mm x 76mm x 2mm) -3m, Overhang for BTC coil, 450mm BTC coil with straining wire per 10m.</t>
  </si>
  <si>
    <t>REMOVAL OF TREES, ETC.</t>
  </si>
  <si>
    <t>Taking out and removing, grubbing up roots and filling in holes</t>
  </si>
  <si>
    <t>Tree stump exceeding 200mm. and not exceeding 500mm. girth</t>
  </si>
  <si>
    <t xml:space="preserve">CARPORT CANTILEVER </t>
  </si>
  <si>
    <t>Supply and installation of carport cantilever as per the project manager instructions or desribed.</t>
  </si>
  <si>
    <t>Supply and installation 45⁰ upright posts, planted and concreted into ground. Supply and installation cross section cantilever system. All cantilever upright round post will be concreted into the 1mm x 1mm holes filled with concrete and reinforced steel. Supply and installation lip channel frames, Agrade 150 x 50 x 2mm lip channel. Prime and painted all steel work. Supply and installation IBR sheeting Chromadek colourfast sheets.Range of carpots (one row) comprising three bays, each bay 2,5 x 5,0m on plan</t>
  </si>
  <si>
    <t>PRUNING OF TREES, ETC.</t>
  </si>
  <si>
    <t>Cutting and pruning tree branches.</t>
  </si>
  <si>
    <t>Cutting and pruning trees all around the building, trimming,etc.</t>
  </si>
  <si>
    <t>SITE CLEARANCE</t>
  </si>
  <si>
    <t>Dig up and remove rubbish, debris, vegetation, hedges, shrubs and trees not exceeding 200mm girth, bush etc.</t>
  </si>
  <si>
    <t>Earthfilling supplied by the contractor under roads, parking areas, paving, etc. including all haul, selection, handling, etc (No designated borrow pit available)</t>
  </si>
  <si>
    <t>150mm Sub-base layer G5 type material stabilized with 3% cement to obtain a C4 material compacted to 95% Modified AASHTO density</t>
  </si>
  <si>
    <t>COMPACTION OF SURFACE</t>
  </si>
  <si>
    <t>Compaction of ground surface under floors, etc. including scarifying for a depth of 150mm, breaking down oversize material, adding suitable material where necessary and compacting to 93% Mod AASHTO density</t>
  </si>
  <si>
    <t>SOIL POISONING</t>
  </si>
  <si>
    <t>Weedkillers, Insecticides, etc. Environmentaly friendly and SABS approved.</t>
  </si>
  <si>
    <t>One layer of 250 micron "Gundle Plastic USB Green" waterproofing sheeting sealed at laps with "Gunplas Pressure Sensitive Tape"</t>
  </si>
  <si>
    <t>Under paving</t>
  </si>
  <si>
    <t xml:space="preserve">80mm Standard grey "Concor Double Zig-Zag" interlocking roadstone paving or equally approved </t>
  </si>
  <si>
    <t>Paving to roads, parking areas, etc. to slight falls</t>
  </si>
  <si>
    <t xml:space="preserve">KERBS SUPPLY AND INSTALLATION </t>
  </si>
  <si>
    <t>Vertical kerb (SABS 927 fig 7) 180 x 280mm high in 1 000mm sections with 13mm thick softboard expansion joints at 20 000mm centres complete with 250 x 180mm thick class 15Mpa/19mm unreinforced cast in-situ concrete continuous anchor block strip for the full length at back of kerbing including excavation, backfilling, etc.</t>
  </si>
  <si>
    <t>BILL NO 1 - EXTERNAL WORKS AND CARPORT CANTILEVER</t>
  </si>
  <si>
    <t>SECTION NO 4 - EXTERNAL WORKS AND CARPORT CANTILEVER</t>
  </si>
  <si>
    <t>SECTION NO 5 - ROOF COVERING</t>
  </si>
  <si>
    <t>BILL NO 1 - ROOF COVERING</t>
  </si>
  <si>
    <t>IBR 0,58mm colour coated chromadek steel sheeting with "Global-Sil" finish on one side, in single lengths fixed to timber/steel purlins or rails and 0,58mm sheet steel accessories with "Global-Sil" finish on one side</t>
  </si>
  <si>
    <t>IBR 0.58mm colour coated chromadek covering roof covering sheeting.</t>
  </si>
  <si>
    <t xml:space="preserve">Charcoal colour coated chromadek 125mm Half round eaves gutter with beaded front edge including fixing brackets, for 100 x 76mm outlet </t>
  </si>
  <si>
    <t>Charcoal colour coated chromadek 100 x 76mm diameter rainwater pipe for outlet including shoe</t>
  </si>
  <si>
    <t>Sundries</t>
  </si>
  <si>
    <t xml:space="preserve">Making good roof sheeting by screwing and sealing of loose or missing  screws /nails. Sealing using waterproofing </t>
  </si>
  <si>
    <t>Roof fasca trim board</t>
  </si>
  <si>
    <t>22 x 144mm Fascias and barge boards</t>
  </si>
  <si>
    <t>144mm thick fascia trim rehabilitation to its former condition</t>
  </si>
  <si>
    <t>SECTION NO 6 - WATERPROOFING</t>
  </si>
  <si>
    <t>BILL NO 1 - WATER PROOFING</t>
  </si>
  <si>
    <t>Waterproofing to roofs, basements, etc shall be laid under a ten year guarantee. Waterproofing to roofs shall be laid to even falls to outlets etc with necessary ridges, hips and valleys. Description of sheet or membrane waterproofing shall be deemed to include additional labour to turn-ups and turndowns</t>
  </si>
  <si>
    <t>Fibre Flex membrane free "Flash Harry" or equally approved waterproofing</t>
  </si>
  <si>
    <t>On sloping IBR/ Iron corrugated roof sheeeting and On tops and sides of invert beams, charcoal colour as per the chromadek</t>
  </si>
  <si>
    <t>JOINT SEALANTS, ETC.</t>
  </si>
  <si>
    <t>Silicone sealing compound including backing cord, bond breaker, primer, etc.</t>
  </si>
  <si>
    <t>10 x 12mm. in expansion joints in soffits raking out joint filler as necessary</t>
  </si>
  <si>
    <t>Clear and White silicon sealant</t>
  </si>
  <si>
    <t>Between sanitary fittings, walls and in all areas where necessary</t>
  </si>
  <si>
    <t>INTERNAL PLASTER</t>
  </si>
  <si>
    <t>Two coat cement plaster with gypsum finish and plaster key on brickwork/concrete,as per the PM instructions.</t>
  </si>
  <si>
    <t xml:space="preserve">On walls and On narrow widths </t>
  </si>
  <si>
    <t>EXTERNAL PLASTER</t>
  </si>
  <si>
    <t>Rough-cast plaster with plaster key on brickwork/concrete, as per the PM instructions.</t>
  </si>
  <si>
    <t xml:space="preserve">On walls </t>
  </si>
  <si>
    <t>Repairing cracks in internal cement plaster on concrete or brick surfaces exceeding 1mm wide by hacking off plaster 150mm wide on both sides of crack, preparing existing surface and applying new plaster on and including chicken mesh spiked to base finishing flush with existing surface (painting measured elsewhere)</t>
  </si>
  <si>
    <t>On treads and risers of stairs, horizontal and vertical surfaces</t>
  </si>
  <si>
    <t>Two coats gypsum plaster "Rhinolite" polished to a smooth finish</t>
  </si>
  <si>
    <t>Gypsum plasterboard partitioning</t>
  </si>
  <si>
    <t>SECTION NO 7 - PLASTERING</t>
  </si>
  <si>
    <t>BILL NO 1 - PLASTERING</t>
  </si>
  <si>
    <t>SECTION NO 8 - PAINTING</t>
  </si>
  <si>
    <t>BILL NO 1 - PAINTING</t>
  </si>
  <si>
    <t>Description of paintwork shall be deemed to include for all cutting. All painting shall be carried out in strict accordance with "Plascon" or equally approved specifications</t>
  </si>
  <si>
    <t>ON FLOATED PLASTER</t>
  </si>
  <si>
    <t>One coat alkaline resistant plaster primer, one coat universal alkyd based undercoat and one coats alkyd based eggshell enamel paint</t>
  </si>
  <si>
    <t xml:space="preserve">On previously painted wall internal </t>
  </si>
  <si>
    <t>One coat resin based bonding liquid two coats superior acrylic PVA emulsion paint</t>
  </si>
  <si>
    <t>ON WOOD</t>
  </si>
  <si>
    <t>Spot prime bare wood surfaces with wood primer and apply one universal alkyd based undercoat and two coats alkyd based eggshell enamel paint on previously painted surfaces in poor condition</t>
  </si>
  <si>
    <t>ON FIBRE-CEMENT</t>
  </si>
  <si>
    <t>One coat resin based bonding liquid two full coats UV resistant water based acrylic roof paint</t>
  </si>
  <si>
    <t>On fascias and barge boards</t>
  </si>
  <si>
    <t>ON METAL</t>
  </si>
  <si>
    <t>Spot prime defects in pre-primed surfaces with zinc chromate primer and apply one universal alkyd based undercoat and two coats alkyd based high gloss enamel paint</t>
  </si>
  <si>
    <t>On door frames, On record room and strongroom doors and frames, On window frames, On window frames with burglar bars and On gates, grilles, burglar screens, balustrades, steel palisade, etc (both sides measured over full flat area)</t>
  </si>
  <si>
    <t>One coat water based galvanised iron primer, one coat universal alkyd based undercoat and two coats alkyd based high gloss enamel paint</t>
  </si>
  <si>
    <t>On IBR profile roof sheeting (measured on flat)</t>
  </si>
  <si>
    <t>ON PLASTER BOARD</t>
  </si>
  <si>
    <t>One coat resin based bonding liquid and two coats superior acrylic PVA emulsion paint on work in poor condition</t>
  </si>
  <si>
    <t>On ceilings and cornices</t>
  </si>
  <si>
    <t>On drywall partitions</t>
  </si>
  <si>
    <t>ROAD MARKING</t>
  </si>
  <si>
    <t>SABS 731-1987 yellow or white roadmark paint on paving at a rate of 1 litre/m2</t>
  </si>
  <si>
    <t>Yellow and White 100mm wide</t>
  </si>
  <si>
    <t>Information sign for "people with disability" parking in 150mm wide lines</t>
  </si>
  <si>
    <t>Information sign for "Ambulance" parking in 150mm wide lines</t>
  </si>
  <si>
    <t>SECTION NO 9 - METALWORK</t>
  </si>
  <si>
    <t>BILL NO 1 - METALWORK</t>
  </si>
  <si>
    <t>Rate shall include nuts and washers, expansion anchors and bolts an chemical anchors and bolts shall be deemed to include nuts, washers and mortises in brickwork or concrete</t>
  </si>
  <si>
    <t>PEDESTRIAN AND DRIVEWAY GATES</t>
  </si>
  <si>
    <t>Pedestrian Single gate 810 x 2066mm high of 50 x 50 x2,5mm hollow section frame and two 50 x 50 x 2,5mm hollow section horizontal middle rails filled in with 20mm diameter solid vertical round bars at 89mm centres framed through middle rails and into framing and fitted with three suitable hinges welded to post and a "Union" LX 3261 security gate lock box between middle rails, sizes to be confirmed onsite before any fabrication.</t>
  </si>
  <si>
    <t>Driveway heavy duty sliding gate with two single leaves 4000 x 2066mm high of 50 x 50 x2,5mm hollow section frame and two 50 x 50 x 2,5mm hollow section horizontal middle rails filled in with 20mm diameter solid vertical round bars at 89mm centres framed through middle rails and into framing and fitted with six suitable hinges welded to posts and a "Union" LX 3261 security gate lock box between middle rails including conversion set.sizes to be confirmed onsite before any fabrication.</t>
  </si>
  <si>
    <t>RETRACTABLE SECURITY GATES AND SCREENS</t>
  </si>
  <si>
    <t>Security "slamlock" gate size 900 x 2032mm high and wall mounted frame including all necessary support.not exceeding 2.5m²</t>
  </si>
  <si>
    <t>Security "slamlock" gate size 1600 x 2032mm high and wall mounted frame including all necessary support.exceeding 2.5m²</t>
  </si>
  <si>
    <t>ALUMINIUM SHOPFRONTS COMPLETE WITH GLAZING, HANDLES AND ALL ACCESSORIES</t>
  </si>
  <si>
    <t>ALUMINIUM SLIDING DOORS SABS APPROVED</t>
  </si>
  <si>
    <t>4200 x 2400 Aluminium sliding door (Safety glass) - Four Leaf, to be confirmed onsite with the PM.</t>
  </si>
  <si>
    <t>1800 x 2100 Aluminium Double Door (Safety Glass)  - Double leaf. To be confirmed onsite with the PM.</t>
  </si>
  <si>
    <t xml:space="preserve">ALUMINIUM WINDOWS </t>
  </si>
  <si>
    <t>2400 x 1200 Aluminium, Code: HS2412X - Horizontal Sliding window</t>
  </si>
  <si>
    <t>1500 x 900 Aluminium Window, Code: PT159(A3) - Top Hung Casement window</t>
  </si>
  <si>
    <t>1800 x 1200 Aluminium Window, Code: PTT1812(A1) - Top Hung Casement window</t>
  </si>
  <si>
    <t>SECTION NO 10 - CEILING,PARTITIONS AND ACCESS FLOORING</t>
  </si>
  <si>
    <t>BILL NO 1 - CEILING,PARTITIONS AND ACCESS FLOORING</t>
  </si>
  <si>
    <t>Electrical  light  fittings, diffusers, panels, etc generally are  "lay  in"  units  of  the  same dimensions as the suspension grid described  and  allowance  must  be  made  accordingly for their support  inclusive  of any flexibility in setting out that may be required (ceiling panels have not been deducted and pricing is to take cognisance thereof)</t>
  </si>
  <si>
    <t>NAILED UP CEILINGS</t>
  </si>
  <si>
    <t>6.4mm "Rhino" gypsum plasterboard with 32mm wrought softwood half round cover strip over joints</t>
  </si>
  <si>
    <t>Ceilings including 38 x 50mm sawn softwood brandering at 400mm centres</t>
  </si>
  <si>
    <t>SUSPENDED CEILINGS</t>
  </si>
  <si>
    <t>BPB Gypsum DonnCeil Gyprex White vinyl finished gypsum ceiling tiles size 1200 x 600mm x 12,5mm thick laid on and including SQ/T38 galvanised main tees, cross tees, hold-down clips, wedges, etc., all suspended with galvanised hangers at hanger centres not exceeding 1200mm</t>
  </si>
  <si>
    <t xml:space="preserve">Install 600 x 1200mm acoustic tile in newly suspended ceiling frame </t>
  </si>
  <si>
    <t>Galvanised hanger, main tees, cross tees, hold down.ect.as per the project manager instructions.</t>
  </si>
  <si>
    <t>PARTITIONING</t>
  </si>
  <si>
    <t>BPB Gypsum GypRoc Standard - 40 db (½ hour fire rating) Ultrasteel Stud Drywall consisting of stud and track system with 51mm Drywall Ultrasteel studs positioned at 600mm centres fixed into 51mm wide top and bottom track clad on both sides with 12,5mm thick taper edged Rhinoboard fixed with 25mm Drywall screws at 220mm centres and all corners fixed with Drywall Corner beads and all joints to be taped and jointed as per manufacture's specifications</t>
  </si>
  <si>
    <t>Partition 3000mm high with top and bottom tracks plugged and glazing inlieu of boarding1,1m high at 1,0 m above floor level framed all round with"Drywall"aluminium glazing sections and divided into panels with aluminium mullions at1,2 m centres with each panel glazed with 4mm clear float glass including neoprene glazing gaskets (glass elsewhere)</t>
  </si>
  <si>
    <t>SECTION NO 11 - FLOOR COVERING, TILING AND WALL LININGS</t>
  </si>
  <si>
    <t>BILL NO 1 - FLOOR COVERING, TILING AND WALL LININGS</t>
  </si>
  <si>
    <t>TILING</t>
  </si>
  <si>
    <t>Unless described as "fixed with adhesive to plaster (plaster elsewhere)" descriptions of tiling on brick or concrete walls, columns, etc shall be deemed to include 1:4 cement plaster backing and descriptions of tiling on concrete floors etc shall be deemed to include 1:3 plaster bedding</t>
  </si>
  <si>
    <t xml:space="preserve">Ceramic wall tiles (PC sum R85.00/m² for supply and delivery, excluding labour, waste and VAT) fixed with adhesive to plaster (plaster elsewhere) and flush pointed with tinted waterproof jointing compound </t>
  </si>
  <si>
    <t>On walls surface</t>
  </si>
  <si>
    <t>FLOOR TILING</t>
  </si>
  <si>
    <t xml:space="preserve">Ceramic floor tiles (PC sum R125.00/m² for supply and delivery, excluding labour, waste and VAT) fixed with adhesive to bedding (bedding elsewhere) and flush pointed with tinted jointing compound </t>
  </si>
  <si>
    <t xml:space="preserve">INDUSTRIAL </t>
  </si>
  <si>
    <t>Heavy duty Industrial tiles</t>
  </si>
  <si>
    <t>SECTION NO 12 - CARPENTRY AND JOINERY</t>
  </si>
  <si>
    <t>BILL NO 1 - CARPENTRY AND JOINERY</t>
  </si>
  <si>
    <t>FIRE DOORS (fire resistant), ETC</t>
  </si>
  <si>
    <t>Single Door 40mm thick, complete with MDF face finish (or a veneer of your choice) and hardwood timber edging. Doors to be supplied with a minimum of 2 heavy duty fire rated stainless steel hinges. Matching steel frame, made of 1.6mm thick pre-galvanised steel, complete with aluminium protection plates. Door set is to provide 30 minutes stability and protection plate.</t>
  </si>
  <si>
    <t>PARAPLEGIC FIRE DOOR</t>
  </si>
  <si>
    <t>Paraglegic Single Door 40mm thick, complete with MDF face finish (or a veneer of your choice) and hardwood timber edging. Doors to be supplied with a minimum of 2 heavy duty fire rated stainless steel hinges. Matching steel frame, made of 1.6mm thick pre-galvanised steel, complete with aluminium protection plates. Door set is to provide 2 hours stability and protection plate.</t>
  </si>
  <si>
    <t>FIRE EMERGENCY DOOR</t>
  </si>
  <si>
    <t>Single Emergency Exit Door and frame with hinges, panic bar, trim bar, door closer,door closer,drop bottom seal, push/kick plate,etc.Door set is to provide 2 hours stability and protection plate.</t>
  </si>
  <si>
    <t>Single Fire Door and frame with hinges, panic bar, trim bar, door closer,door closer,drop bottom seal, push/kick plate, 1000 x 3000mm glass on the inner and outer skin,etc.Door set is to provide 2 hours stability and protection plate.</t>
  </si>
  <si>
    <t>STRONG DOOR (for records, drug and madication room)</t>
  </si>
  <si>
    <t>Light Weight Category 2 Standard Strong Room Door, Barrier Angelucci or similar approved SABS Category 2 (Light Duty) 1 hour fire rated powdercoated steel strong room door and frame, constructed of 12mm steel plate, mass 368kg, with 2 x 7-lever security keylock and 1 x combination lock, inner release mechanism and floor mounted door stop, all to fit wall opening of 1930 x 870 x 230mm.</t>
  </si>
  <si>
    <t>KITCHEN CUPBOARDS LUMP SUM</t>
  </si>
  <si>
    <t>Allow the sum of R 88,120.00 for Floor and wall kitchen cupboard including corner unit, sink cupboard with new double stainless steel sink, bin, sides and bottom division, shelf, back and double hinged doors, complete with granite top,splashback and stainless steel water mixer tap,etc. Work to be carried as per the PM instructions and supporting document to define cost needed.</t>
  </si>
  <si>
    <t>BILL NO 1 - PLUMBING AND DRAINAGE</t>
  </si>
  <si>
    <t>SECTION NO 13 - PLUMBING AND DRAINAGE</t>
  </si>
  <si>
    <t>CLEAR SEWER AND WASTE WATER BLOCKAGE</t>
  </si>
  <si>
    <t>Locate blockage, clear sewer pipes by means of rodding distances between access chambers/junctions (referred to as "Pipe Length") not exceeding 10m and removing all obstructions, etc. leaving pipes open and free flowing including disposal of all materials causing blockage, excavations and backfilling where required.</t>
  </si>
  <si>
    <t>CLEAR STORMWATER BLOCKAGE</t>
  </si>
  <si>
    <t>Clean channel drains by removing all silt, etc. leaving all surfaces free from any dirt or debris including lifting and rebedding covers where required and disposal of all removed material.</t>
  </si>
  <si>
    <t>CLEAR GUTTER BLOCKAGE / DEBRIS</t>
  </si>
  <si>
    <t>Clean out gutters by removing all silt, etc. including rodding where necessary, leaving all surfaces free from any dirt or debris including lifting and refixing grille covers where required and disposal of all removed material.</t>
  </si>
  <si>
    <t>TOILETS Sanitary Fittings &amp; Accessories</t>
  </si>
  <si>
    <t xml:space="preserve">Vaal Sanitaryware Hibiscus vitreous china close coupled suite colour White, comprising 90º outlet open rim pan with matching 9 litre front single flush cistern </t>
  </si>
  <si>
    <t>Gypsy Waterborne Vandal Resistant Urinal with automatic flush sensors</t>
  </si>
  <si>
    <t>Whyte House wall mounted basin with one/two taphole and/or with pedestal.Public toilet whb</t>
  </si>
  <si>
    <t>Single Lever Basin Mixer, chrome finish.</t>
  </si>
  <si>
    <t>Franke Wall Mounted Stainless Steel Soap Dispenser 800ml</t>
  </si>
  <si>
    <t>Franke Recessed Stainless Steel Sanitary Towel Disposal Bins 15litre</t>
  </si>
  <si>
    <t>Franke Wall Mounted Stainless Steel Bin</t>
  </si>
  <si>
    <t>Franke Wall Mounted Stainless Steel Toilet Roll Holder</t>
  </si>
  <si>
    <t>Wall Comercial Industrial Paper Towel Dispenser 304 Grade Stainless Steel With Lock Design 250 C-Fold Capacity/300 Multi-Fold</t>
  </si>
  <si>
    <t>PARAGLEGIC TOILETS</t>
  </si>
  <si>
    <t>Vaal Sanitaryware Pearl Paraplegic vitreous china floor mounted paraplegic washdown suite colour White comprising semi close couple 90º outlet open rim washdown pan and matching 9 litre cistern, including lid fitments and purpose-made chromium plated side flush lever.</t>
  </si>
  <si>
    <t>Whyte House wall mounted basin with one/two taphole and/or with pedestal.Paraplegic whb</t>
  </si>
  <si>
    <t>Paraplegic Elbow Action WHB Tap,Rubenitto or similar approved Single Lever Basin Mixer, chrome finish.</t>
  </si>
  <si>
    <t>Bathroom Butler Paraplegic Rails dog leg grab rail with 3 supports,or similar approved with brushed grade 304 stainless steel finish, overall size 750 x 750mm, plugged and screwed to wall with stainless steel screws</t>
  </si>
  <si>
    <t>Bathroom Butler Paraplegic Rails cistern grab rail or similar approved with brushed grade 304 stainless steel finish, overall size 842mm long, plugged and screwed to wall with stainless steel screws.</t>
  </si>
  <si>
    <t xml:space="preserve">PUBLIC TOILET REHABILITATION WORKS </t>
  </si>
  <si>
    <t>Rehabilitation of existing ablutions facility for the public including paraglegic toilets and easy accessability, during site visit we couldn’t get access to the building, hence we allow the lumpsum of R 185,000.00 for the rehabilitation works, will defined cost and the works carried onsite.The project manager shall be responsible for the financial control.</t>
  </si>
  <si>
    <t>HANDLES, ETC.</t>
  </si>
  <si>
    <t>Stainless Steel Lever Handle and Three lever lockset (2 Keys) with striking plate fixed to metal Ref. CZ682-24-52CH / SC.</t>
  </si>
  <si>
    <t>Stainless Steel Round Section Pull Handles</t>
  </si>
  <si>
    <t>Stainless Steel Toilet Cubicle Indicator bolt &amp; lock set</t>
  </si>
  <si>
    <t>Stainless Steel Paraplegic Toilet Cubicle Indicator bolt &amp; lock set</t>
  </si>
  <si>
    <t>Stainless Steel Floor Mounted Door Stop</t>
  </si>
  <si>
    <t>ASSESSORIES AND SIGNAGE</t>
  </si>
  <si>
    <t>Stainless Steel Male Staff Toilet Sign</t>
  </si>
  <si>
    <t>Stainless Steel Female Staff Toilet Sign</t>
  </si>
  <si>
    <t>Stainless Steel Paraplegic Staff Toilet Sign</t>
  </si>
  <si>
    <t>Stainless Steel Staff Kitchen &amp; Break Room Sign</t>
  </si>
  <si>
    <t>Stainless Steel Staff Cleaning Store Sign</t>
  </si>
  <si>
    <t>Stainless Steel Staff Electrical Duct Sign</t>
  </si>
  <si>
    <t>LETTERS, NAMEPLATES,ETC</t>
  </si>
  <si>
    <t>Nameplate</t>
  </si>
  <si>
    <t>PINNING BOARDS</t>
  </si>
  <si>
    <t>Size 2400 x 1200mm high with anodised aluminium frame</t>
  </si>
  <si>
    <t>WINDOW ACCESSORIES</t>
  </si>
  <si>
    <t>Bras window stays</t>
  </si>
  <si>
    <t>Window pushout casement locking handle</t>
  </si>
  <si>
    <t>BLOCK OUT ROLLER BLINDS</t>
  </si>
  <si>
    <t>100% polyester arcylic-coated and uv-protected black out</t>
  </si>
  <si>
    <t>Window 1600 x 1960mm high</t>
  </si>
  <si>
    <t>Window 3700 x 1660mm high</t>
  </si>
  <si>
    <t>HYDRO BOILER supply and install complete with a 1-year warranty</t>
  </si>
  <si>
    <t>7.5 litre Stainless steel water boiler with stainless steel tank, electronic controls, connected to 15mm cold water supply and 230 volt 2000 watt electrical power supply and discharge pipe.</t>
  </si>
  <si>
    <t xml:space="preserve">WALL MIRROR </t>
  </si>
  <si>
    <t>70cm wall mounted mirror</t>
  </si>
  <si>
    <t>BILL NO 1 - IRONMONGERY AND ACCESSORIES</t>
  </si>
  <si>
    <t>BILL NO 1 - GLAZING</t>
  </si>
  <si>
    <t>GLAZING TO STEEL WITH PUTTY</t>
  </si>
  <si>
    <t>4mm clear float glass</t>
  </si>
  <si>
    <t>Panes no exceeding 0.1 M²</t>
  </si>
  <si>
    <t>SECTION NO 15 - GLAZING</t>
  </si>
  <si>
    <t>BILL NO 1 - PROFESSIONAL SERVICES</t>
  </si>
  <si>
    <t>PROFESSIONAL SERVICES FOR ARCHITECT, STRUCTURAL AND CIVIL ENGINNER, LAND SURVEYOR AND ELECTRICAL ENGINNER</t>
  </si>
  <si>
    <t>ARCHITECTURAL DESIGN AND DRAWINGS</t>
  </si>
  <si>
    <t>Architectural works including design, 3d image artistic drawings, working drawings, plan approval and submission process.etc.</t>
  </si>
  <si>
    <t>Structural Prime-PPAZ counter flash 0.53mm, side wall flash 0.53mm, Headwall 308 flash 0.53mm, Barge 462 flash, Apex 462 flash, Saflok700 AZ 66 flip 0.8mm, Fixtite 3 12x 24, Saflok700 AZ 66 flip 0.5mm, Verandah beam with fiber glass feature, Steel frame support approximately 15006.32 total kilograms, Propping support and certification</t>
  </si>
  <si>
    <t>CIVIL ENGINNER</t>
  </si>
  <si>
    <t>Structural and civil design for steel works including stormwater management and signed off the works including the wayleaves.</t>
  </si>
  <si>
    <t>LAND SURVEYOR</t>
  </si>
  <si>
    <t>Toporghaphical survey and report</t>
  </si>
  <si>
    <t>ELECTRICAL ENGINNER</t>
  </si>
  <si>
    <t xml:space="preserve">Design internal/external recticulation, provide drawings, monitoring and certification. </t>
  </si>
  <si>
    <t>BILL NO 1 - ALTERATIONS</t>
  </si>
  <si>
    <t>SECTION NO 14 - IRONMONGERY AND ACCESSORIES</t>
  </si>
  <si>
    <t xml:space="preserve">SECTION NO 16 - PROFESSIONAL SERVICES </t>
  </si>
  <si>
    <t>PROVISIONAL SUMS, ETC.</t>
  </si>
  <si>
    <t>A Provisional Sum is an amount of allowance money at the present time but likely to change for the work to be performed. The Provisional Sum may be included in the Contract as a specific contingency for the execution of work or the supply of materials or services which may be used in whole or in part or not at all based on the contract terms and conditions. The Provisional Sum may be changed when the additional information is available or work definition is more clearly defined.</t>
  </si>
  <si>
    <t>3 QUOTATIONS FROM LEGITIMATE SERVICE PROVIDERS. QUOTATIONS TO HAVE A COST BREAKDOWN</t>
  </si>
  <si>
    <t>Works listed under the heading 'SPECIALIST SUB-CONTRACTORS" are works that will commence during the execution of various contracts and the contractor shall allow free access to the site for these specialist contractors.The contractor shall prepare a programme inconjunction with these sub-contractors in order to complete the works successfully.Payment to the specialist sub-contractor will be made via the contractor. The estimated value of these works will vary between the different contracts. However, the tenderer is to list his/her profit and attendance percentage in the rate column, if required</t>
  </si>
  <si>
    <t>FINANCIAL CONTROL</t>
  </si>
  <si>
    <t>The project leader shall be responsible for the financial control of the project in all its stages and shall ensure that its executed within the authorised financial provision.</t>
  </si>
  <si>
    <t>NOTES</t>
  </si>
  <si>
    <t>All necessary supporting documents shall be submitted to the Project Manager / Quantity Surveyor / Principal Agent.Service Provider must get approval for Project Mng / QSurveyor / PAgent before starting any Provisional Works.</t>
  </si>
  <si>
    <t>ELECTRICAL RETICULATION WORKS</t>
  </si>
  <si>
    <t>For the supply, delivery to site of the Electrical reticulation, allow the amount of R 885,000.00 for the main distribution electrical board upgrade, supply, installation and termination of wire and cables,incasement using unistruct and pvc, supply and installation of switches,plugs and isolaters, recessed 1200 x 600 parabolic lights difussers,perimeter floodlight with steel poles,human emotion sensors, power skirting including all necessary accessories and fittings.Electrical engineer to confirm all work to be carried onsite.</t>
  </si>
  <si>
    <t>Allow for attendance (insert percent only in rate column)</t>
  </si>
  <si>
    <t>Allow for profit (insert percent only in rate column)</t>
  </si>
  <si>
    <t>AIR CONDITIONING / VENTILATION / EXTRACTORS/ COOLING UNITS/ FAN</t>
  </si>
  <si>
    <t>Airconditioning / Ventilation / Cooling Units allow the amount of R 416,000.00 for the Supply and install BTU Split Unit airconditioner complete, with a standard back to back installation, 2m of copper pipe, cable and drain pipe, an electrical power supply to nearest plug socket, and mounting brackets. Features must include a cooling and heating, minimum temp of 18°C and maximum temp of  30°C. With auto cool, power failure auto restart, electronic touch controls with remote, 12 hour on/off timer. With a 5-year warranty,testing and commissioning,etc. Mechanical engineer to confirm aircons and fans location and capacity needed onsite.</t>
  </si>
  <si>
    <t>CLEANERS STEEL 2 TIER LOCKER</t>
  </si>
  <si>
    <t>Steel 2 tier locker with hanger allow the amount of R 35,000.00 for the supply only.</t>
  </si>
  <si>
    <t>CUSTORMER SERVICE OFFICE, CUBICLES AND SHELVES</t>
  </si>
  <si>
    <t xml:space="preserve">Custormer service office, cubicles and shelves.etc, allow the amount of R 450,000.00 for the demolition work, construction of new office and custormer cubicle suitable for disabled and aging people for , bullet proof glass with window speaker, manufacture, supply and install cubicles with 32mm thick Melamine wood grain "Vancouver Maple" or other colour board with 32 mm work-tops, vanity, tripple drawer units and edged all around in black hi-impact edging to suit. All new counters to include for plant-on black squares detail, counter holes for cables, down lights, alluminium skirting as per drawing. </t>
  </si>
  <si>
    <t>BOOM GATE RELOCATION, SERVICE AND REPAIR</t>
  </si>
  <si>
    <t>Boom gate relocation, servicing and repairing as per the manufactures instructions allow the amount of R 25,000.00 for the major service, repair and installation.</t>
  </si>
  <si>
    <t>GUARDHOUSE</t>
  </si>
  <si>
    <t>Demolition and construction of new security guardhouse and work shall be carried as per the Architectural design in collaboration with JMPD security service unit.All the sum of R 86,000.00 for the refurbishment works of the guardhouse at the main gate.</t>
  </si>
  <si>
    <t>SCAFFOLDING AND STRUCTURAL SUPPORT</t>
  </si>
  <si>
    <t>Temporary scaffolding on the outside and inside of the building for work platform purposes.</t>
  </si>
  <si>
    <t>ART WORK AND SIGNAGE</t>
  </si>
  <si>
    <t>For the design and installation of art work and/or signage by an approved sub contractor</t>
  </si>
  <si>
    <t>LANDSCAPING</t>
  </si>
  <si>
    <t>Design and laying landscaping art and placing plant of any kind feature with river rock and dry rock, improve and manage outdoor spaces.</t>
  </si>
  <si>
    <t xml:space="preserve">SECTION NO 17 - PROVISIONAL SUMS </t>
  </si>
  <si>
    <t>BILL NO 1 - PROVISIONAL SUMS</t>
  </si>
  <si>
    <t>TOTAL SECTION NO 17 - PROVISIONAL SUMS</t>
  </si>
  <si>
    <t>%</t>
  </si>
  <si>
    <t xml:space="preserve">SUB-TOTAL (Exclunding Vat) </t>
  </si>
  <si>
    <t>CONTINGENCY SUMS</t>
  </si>
  <si>
    <t>ADD CONTINGENCY</t>
  </si>
  <si>
    <t>The policy is to provide a Contingency Sum for unforeseen expenditure in the Bill of Quantities or Specification. Which proper financial authority must be obtained in writing. Allow a contingency sum @10%</t>
  </si>
  <si>
    <t>VAT @15%</t>
  </si>
  <si>
    <t>JULY 2023 BOQ</t>
  </si>
  <si>
    <t>CONTRACT ORDER VALUE</t>
  </si>
  <si>
    <t>Joburg Property Company-Igano Group - MCC</t>
  </si>
  <si>
    <t>Matt Porcelain tiles 600 x 600mm with PEI Rating of 5</t>
  </si>
  <si>
    <t xml:space="preserve">600 x 600mm On horizontal top surfaces </t>
  </si>
  <si>
    <t>CONCEALED FIX STRUCTURAL ENGINNER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</si>
</sst>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_ ;[Red]\-#,##0\ "/>
    <numFmt numFmtId="166" formatCode="#,##0.00_ ;[Red]\-#,##0.00\ "/>
    <numFmt numFmtId="167" formatCode="0.0%"/>
  </numFmts>
  <fonts count="18" x14ac:knownFonts="1">
    <font>
      <sz val="10"/>
      <name val="Arial"/>
    </font>
    <font>
      <sz val="10"/>
      <name val="Arial"/>
      <family val="2"/>
    </font>
    <font>
      <b/>
      <sz val="10"/>
      <name val="Arial"/>
      <family val="2"/>
    </font>
    <font>
      <b/>
      <u/>
      <sz val="10"/>
      <name val="Arial"/>
      <family val="2"/>
    </font>
    <font>
      <sz val="10"/>
      <name val="Arial"/>
      <family val="2"/>
    </font>
    <font>
      <u/>
      <sz val="10"/>
      <name val="Arial"/>
      <family val="2"/>
    </font>
    <font>
      <sz val="10"/>
      <color indexed="10"/>
      <name val="Arial"/>
      <family val="2"/>
    </font>
    <font>
      <sz val="10"/>
      <name val="Arial"/>
      <family val="2"/>
    </font>
    <font>
      <sz val="10"/>
      <color rgb="FFFF0000"/>
      <name val="Arial"/>
      <family val="2"/>
    </font>
    <font>
      <sz val="10"/>
      <color theme="3" tint="0.39997558519241921"/>
      <name val="Arial"/>
      <family val="2"/>
    </font>
    <font>
      <sz val="10"/>
      <color rgb="FFFFC000"/>
      <name val="Arial"/>
      <family val="2"/>
    </font>
    <font>
      <b/>
      <sz val="10"/>
      <color rgb="FFFF0000"/>
      <name val="Arial"/>
      <family val="2"/>
    </font>
    <font>
      <b/>
      <sz val="12"/>
      <name val="Arial"/>
      <family val="2"/>
    </font>
    <font>
      <b/>
      <sz val="8"/>
      <color rgb="FFFF0000"/>
      <name val="Arial"/>
      <family val="2"/>
    </font>
    <font>
      <sz val="10"/>
      <color theme="1"/>
      <name val="Arial"/>
      <family val="2"/>
    </font>
    <font>
      <sz val="10"/>
      <color indexed="8"/>
      <name val="Arial"/>
      <family val="2"/>
    </font>
    <font>
      <b/>
      <sz val="10"/>
      <color indexed="8"/>
      <name val="Arial"/>
      <family val="2"/>
    </font>
    <font>
      <b/>
      <sz val="10"/>
      <color theme="1"/>
      <name val="Arial"/>
      <family val="2"/>
    </font>
  </fonts>
  <fills count="7">
    <fill>
      <patternFill patternType="none"/>
    </fill>
    <fill>
      <patternFill patternType="gray125"/>
    </fill>
    <fill>
      <patternFill patternType="solid">
        <fgColor theme="5"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bottom/>
      <diagonal/>
    </border>
    <border>
      <left/>
      <right/>
      <top style="thin">
        <color auto="1"/>
      </top>
      <bottom/>
      <diagonal/>
    </border>
    <border>
      <left/>
      <right/>
      <top style="medium">
        <color indexed="64"/>
      </top>
      <bottom/>
      <diagonal/>
    </border>
    <border>
      <left style="medium">
        <color indexed="64"/>
      </left>
      <right/>
      <top/>
      <bottom/>
      <diagonal/>
    </border>
    <border>
      <left/>
      <right/>
      <top/>
      <bottom style="medium">
        <color indexed="64"/>
      </bottom>
      <diagonal/>
    </border>
  </borders>
  <cellStyleXfs count="8">
    <xf numFmtId="0" fontId="0" fillId="0" borderId="0"/>
    <xf numFmtId="164" fontId="4"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9" fontId="7" fillId="0" borderId="0" applyFont="0" applyFill="0" applyBorder="0" applyAlignment="0" applyProtection="0"/>
    <xf numFmtId="0" fontId="1" fillId="0" borderId="0"/>
    <xf numFmtId="9" fontId="1" fillId="0" borderId="0" applyFont="0" applyFill="0" applyBorder="0" applyAlignment="0" applyProtection="0"/>
  </cellStyleXfs>
  <cellXfs count="299">
    <xf numFmtId="0" fontId="0" fillId="0" borderId="0" xfId="0"/>
    <xf numFmtId="3" fontId="1" fillId="0" borderId="0" xfId="4" applyNumberFormat="1" applyFont="1" applyAlignment="1">
      <alignment horizontal="center" vertical="top"/>
    </xf>
    <xf numFmtId="0" fontId="1" fillId="0" borderId="0" xfId="4" applyNumberFormat="1" applyFont="1" applyAlignment="1">
      <alignment wrapText="1"/>
    </xf>
    <xf numFmtId="49" fontId="1" fillId="0" borderId="0" xfId="4" applyNumberFormat="1" applyFont="1" applyAlignment="1">
      <alignment horizontal="center"/>
    </xf>
    <xf numFmtId="4" fontId="1" fillId="0" borderId="0" xfId="4" applyNumberFormat="1" applyFont="1" applyAlignment="1">
      <alignment horizontal="center"/>
    </xf>
    <xf numFmtId="4" fontId="1" fillId="0" borderId="0" xfId="4" applyNumberFormat="1" applyFont="1" applyFill="1" applyAlignment="1"/>
    <xf numFmtId="4" fontId="1" fillId="0" borderId="0" xfId="4" applyNumberFormat="1" applyFont="1" applyAlignment="1"/>
    <xf numFmtId="0" fontId="3" fillId="0" borderId="0" xfId="4" applyFont="1" applyAlignment="1">
      <alignment horizontal="center"/>
    </xf>
    <xf numFmtId="3" fontId="2" fillId="0" borderId="7" xfId="4" applyNumberFormat="1" applyFont="1" applyFill="1" applyBorder="1" applyAlignment="1">
      <alignment horizontal="center" vertical="top" wrapText="1"/>
    </xf>
    <xf numFmtId="49" fontId="2" fillId="0" borderId="1" xfId="4" applyNumberFormat="1" applyFont="1" applyFill="1" applyBorder="1" applyAlignment="1">
      <alignment horizontal="center" vertical="top" wrapText="1"/>
    </xf>
    <xf numFmtId="4" fontId="1" fillId="0" borderId="5" xfId="2" applyNumberFormat="1" applyFont="1" applyFill="1" applyBorder="1" applyAlignment="1">
      <alignment vertical="top"/>
    </xf>
    <xf numFmtId="49" fontId="1" fillId="0" borderId="1" xfId="4" applyNumberFormat="1" applyFont="1" applyFill="1" applyBorder="1" applyAlignment="1">
      <alignment horizontal="center" vertical="top"/>
    </xf>
    <xf numFmtId="3" fontId="1" fillId="0" borderId="7" xfId="4" applyNumberFormat="1" applyFont="1" applyFill="1" applyBorder="1" applyAlignment="1">
      <alignment horizontal="center" vertical="top"/>
    </xf>
    <xf numFmtId="3" fontId="2" fillId="0" borderId="14" xfId="4" applyNumberFormat="1" applyFont="1" applyFill="1" applyBorder="1" applyAlignment="1">
      <alignment horizontal="center" vertical="top"/>
    </xf>
    <xf numFmtId="3" fontId="2" fillId="0" borderId="7" xfId="4" applyNumberFormat="1" applyFont="1" applyFill="1" applyBorder="1" applyAlignment="1">
      <alignment horizontal="center" vertical="top"/>
    </xf>
    <xf numFmtId="0" fontId="2" fillId="0" borderId="11" xfId="4" applyNumberFormat="1" applyFont="1" applyFill="1" applyBorder="1" applyAlignment="1">
      <alignment vertical="top" wrapText="1"/>
    </xf>
    <xf numFmtId="3" fontId="1" fillId="0" borderId="6" xfId="4" applyNumberFormat="1" applyFont="1" applyBorder="1" applyAlignment="1">
      <alignment horizontal="center" vertical="top"/>
    </xf>
    <xf numFmtId="0" fontId="1" fillId="0" borderId="2" xfId="4" applyNumberFormat="1" applyFont="1" applyBorder="1" applyAlignment="1">
      <alignment wrapText="1"/>
    </xf>
    <xf numFmtId="49" fontId="1" fillId="0" borderId="2" xfId="4" applyNumberFormat="1" applyFont="1" applyBorder="1" applyAlignment="1">
      <alignment horizontal="center"/>
    </xf>
    <xf numFmtId="4" fontId="1" fillId="0" borderId="3" xfId="4" applyNumberFormat="1" applyFont="1" applyBorder="1" applyAlignment="1"/>
    <xf numFmtId="0" fontId="3" fillId="0" borderId="1" xfId="4" applyNumberFormat="1" applyFont="1" applyFill="1" applyBorder="1" applyAlignment="1">
      <alignment vertical="top" wrapText="1"/>
    </xf>
    <xf numFmtId="0" fontId="1" fillId="0" borderId="1" xfId="4" applyNumberFormat="1" applyFont="1" applyFill="1" applyBorder="1" applyAlignment="1">
      <alignment vertical="top" wrapText="1"/>
    </xf>
    <xf numFmtId="0" fontId="1" fillId="0" borderId="0" xfId="6" applyFont="1" applyAlignment="1"/>
    <xf numFmtId="3" fontId="1" fillId="0" borderId="9" xfId="6" applyNumberFormat="1" applyFont="1" applyBorder="1" applyAlignment="1">
      <alignment horizontal="center" vertical="top"/>
    </xf>
    <xf numFmtId="49" fontId="1" fillId="0" borderId="12" xfId="6" applyNumberFormat="1" applyFont="1" applyBorder="1" applyAlignment="1">
      <alignment horizontal="center"/>
    </xf>
    <xf numFmtId="3" fontId="3" fillId="0" borderId="6" xfId="6" applyNumberFormat="1" applyFont="1" applyBorder="1" applyAlignment="1">
      <alignment horizontal="center" vertical="top"/>
    </xf>
    <xf numFmtId="49" fontId="3" fillId="0" borderId="2" xfId="6" applyNumberFormat="1" applyFont="1" applyBorder="1" applyAlignment="1">
      <alignment horizontal="center"/>
    </xf>
    <xf numFmtId="4" fontId="3" fillId="0" borderId="3" xfId="6" applyNumberFormat="1" applyFont="1" applyBorder="1" applyAlignment="1">
      <alignment horizontal="center"/>
    </xf>
    <xf numFmtId="4" fontId="1" fillId="0" borderId="10" xfId="6" applyNumberFormat="1" applyFont="1" applyBorder="1" applyAlignment="1">
      <alignment horizontal="center"/>
    </xf>
    <xf numFmtId="4" fontId="1" fillId="0" borderId="7" xfId="6" applyNumberFormat="1" applyFont="1" applyBorder="1" applyAlignment="1">
      <alignment horizontal="center" wrapText="1"/>
    </xf>
    <xf numFmtId="4" fontId="1" fillId="0" borderId="5" xfId="6" applyNumberFormat="1" applyFont="1" applyBorder="1" applyAlignment="1">
      <alignment horizontal="center" wrapText="1"/>
    </xf>
    <xf numFmtId="4" fontId="1" fillId="0" borderId="7" xfId="6" applyNumberFormat="1" applyFont="1" applyFill="1" applyBorder="1" applyAlignment="1">
      <alignment horizontal="center" wrapText="1"/>
    </xf>
    <xf numFmtId="49" fontId="1" fillId="0" borderId="2" xfId="6" applyNumberFormat="1" applyFont="1" applyBorder="1" applyAlignment="1">
      <alignment horizontal="center"/>
    </xf>
    <xf numFmtId="49" fontId="2" fillId="0" borderId="1" xfId="6" applyNumberFormat="1" applyFont="1" applyFill="1" applyBorder="1" applyAlignment="1">
      <alignment horizontal="center" vertical="top"/>
    </xf>
    <xf numFmtId="0" fontId="2" fillId="0" borderId="11" xfId="6" applyNumberFormat="1" applyFont="1" applyFill="1" applyBorder="1" applyAlignment="1">
      <alignment vertical="top" wrapText="1"/>
    </xf>
    <xf numFmtId="0" fontId="2" fillId="0" borderId="0" xfId="6" applyFont="1"/>
    <xf numFmtId="0" fontId="1" fillId="0" borderId="0" xfId="6" applyFont="1"/>
    <xf numFmtId="0" fontId="1" fillId="0" borderId="7" xfId="6" applyFont="1" applyBorder="1"/>
    <xf numFmtId="0" fontId="1" fillId="0" borderId="5" xfId="6" applyFont="1" applyBorder="1"/>
    <xf numFmtId="0" fontId="1" fillId="0" borderId="0" xfId="6" applyFont="1" applyBorder="1"/>
    <xf numFmtId="0" fontId="1" fillId="0" borderId="0" xfId="6" applyFont="1" applyFill="1" applyBorder="1"/>
    <xf numFmtId="0" fontId="1" fillId="0" borderId="0" xfId="6" applyFont="1" applyFill="1"/>
    <xf numFmtId="0" fontId="2" fillId="0" borderId="1" xfId="6" applyNumberFormat="1" applyFont="1" applyBorder="1" applyAlignment="1">
      <alignment vertical="top" wrapText="1"/>
    </xf>
    <xf numFmtId="0" fontId="1" fillId="0" borderId="1" xfId="6" applyNumberFormat="1" applyFont="1" applyBorder="1" applyAlignment="1">
      <alignment vertical="top" wrapText="1"/>
    </xf>
    <xf numFmtId="0" fontId="1" fillId="0" borderId="1" xfId="6" applyNumberFormat="1" applyFont="1" applyFill="1" applyBorder="1" applyAlignment="1">
      <alignment vertical="top" wrapText="1"/>
    </xf>
    <xf numFmtId="0" fontId="3" fillId="0" borderId="1" xfId="6" applyNumberFormat="1" applyFont="1" applyBorder="1" applyAlignment="1">
      <alignment vertical="top" wrapText="1"/>
    </xf>
    <xf numFmtId="4" fontId="1" fillId="0" borderId="3" xfId="6" applyNumberFormat="1" applyFont="1" applyBorder="1" applyAlignment="1">
      <alignment horizontal="center"/>
    </xf>
    <xf numFmtId="0" fontId="2" fillId="0" borderId="15" xfId="6" applyNumberFormat="1" applyFont="1" applyFill="1" applyBorder="1" applyAlignment="1">
      <alignment vertical="top" wrapText="1"/>
    </xf>
    <xf numFmtId="0" fontId="3" fillId="0" borderId="1" xfId="6" applyNumberFormat="1" applyFont="1" applyFill="1" applyBorder="1" applyAlignment="1">
      <alignment vertical="top" wrapText="1"/>
    </xf>
    <xf numFmtId="4" fontId="2" fillId="0" borderId="5" xfId="6" applyNumberFormat="1" applyFont="1" applyFill="1" applyBorder="1" applyAlignment="1">
      <alignment horizontal="center" vertical="top"/>
    </xf>
    <xf numFmtId="0" fontId="2" fillId="0" borderId="1" xfId="6" applyNumberFormat="1" applyFont="1" applyFill="1" applyBorder="1" applyAlignment="1">
      <alignment horizontal="right" vertical="top" wrapText="1"/>
    </xf>
    <xf numFmtId="0" fontId="2" fillId="0" borderId="1" xfId="6" applyNumberFormat="1" applyFont="1" applyFill="1" applyBorder="1" applyAlignment="1">
      <alignment vertical="top" wrapText="1"/>
    </xf>
    <xf numFmtId="0" fontId="5" fillId="0" borderId="1" xfId="6" applyNumberFormat="1" applyFont="1" applyFill="1" applyBorder="1" applyAlignment="1">
      <alignment vertical="top" wrapText="1"/>
    </xf>
    <xf numFmtId="4" fontId="1" fillId="0" borderId="0" xfId="6" applyNumberFormat="1" applyFont="1" applyFill="1" applyBorder="1" applyAlignment="1"/>
    <xf numFmtId="0" fontId="1" fillId="0" borderId="1" xfId="6" applyNumberFormat="1" applyFont="1" applyFill="1" applyBorder="1" applyAlignment="1">
      <alignment horizontal="left" vertical="top" wrapText="1"/>
    </xf>
    <xf numFmtId="0" fontId="2" fillId="0" borderId="0" xfId="6" applyFont="1" applyAlignment="1">
      <alignment vertical="center" wrapText="1"/>
    </xf>
    <xf numFmtId="3" fontId="3" fillId="0" borderId="14" xfId="6" applyNumberFormat="1" applyFont="1" applyBorder="1" applyAlignment="1">
      <alignment horizontal="center" vertical="top" wrapText="1"/>
    </xf>
    <xf numFmtId="0" fontId="3" fillId="0" borderId="15" xfId="6" applyNumberFormat="1" applyFont="1" applyBorder="1" applyAlignment="1">
      <alignment horizontal="center" vertical="top" wrapText="1"/>
    </xf>
    <xf numFmtId="49" fontId="3" fillId="0" borderId="15" xfId="6" applyNumberFormat="1" applyFont="1" applyBorder="1" applyAlignment="1">
      <alignment horizontal="center" vertical="center" wrapText="1"/>
    </xf>
    <xf numFmtId="4" fontId="3" fillId="0" borderId="4" xfId="6" applyNumberFormat="1" applyFont="1" applyBorder="1" applyAlignment="1">
      <alignment horizontal="center" vertical="center" wrapText="1"/>
    </xf>
    <xf numFmtId="0" fontId="2" fillId="0" borderId="7" xfId="6" applyFont="1" applyBorder="1" applyAlignment="1">
      <alignment horizontal="center" vertical="top"/>
    </xf>
    <xf numFmtId="0" fontId="2" fillId="0" borderId="1" xfId="6" applyFont="1" applyBorder="1" applyAlignment="1">
      <alignment horizontal="center" vertical="top"/>
    </xf>
    <xf numFmtId="0" fontId="2" fillId="0" borderId="1" xfId="6" applyFont="1" applyBorder="1" applyAlignment="1">
      <alignment horizontal="center"/>
    </xf>
    <xf numFmtId="49" fontId="1" fillId="0" borderId="1" xfId="6" applyNumberFormat="1" applyFont="1" applyFill="1" applyBorder="1" applyAlignment="1">
      <alignment horizontal="center"/>
    </xf>
    <xf numFmtId="0" fontId="1" fillId="0" borderId="0" xfId="6" applyFont="1" applyAlignment="1">
      <alignment vertical="top"/>
    </xf>
    <xf numFmtId="0" fontId="6" fillId="0" borderId="0" xfId="6" applyFont="1"/>
    <xf numFmtId="49" fontId="2" fillId="0" borderId="15" xfId="6" applyNumberFormat="1" applyFont="1" applyFill="1" applyBorder="1" applyAlignment="1">
      <alignment horizontal="center" vertical="top"/>
    </xf>
    <xf numFmtId="49" fontId="1" fillId="0" borderId="1" xfId="6" applyNumberFormat="1" applyFont="1" applyBorder="1" applyAlignment="1">
      <alignment horizontal="center"/>
    </xf>
    <xf numFmtId="0" fontId="1" fillId="0" borderId="7" xfId="6" applyFont="1" applyBorder="1" applyAlignment="1"/>
    <xf numFmtId="0" fontId="1" fillId="0" borderId="5" xfId="6" applyFont="1" applyBorder="1" applyAlignment="1"/>
    <xf numFmtId="4" fontId="1" fillId="0" borderId="5" xfId="2" applyNumberFormat="1" applyFont="1" applyFill="1" applyBorder="1" applyAlignment="1">
      <alignment horizontal="right" vertical="top"/>
    </xf>
    <xf numFmtId="0" fontId="1" fillId="0" borderId="2" xfId="6" applyNumberFormat="1" applyFont="1" applyBorder="1" applyAlignment="1">
      <alignment vertical="top" wrapText="1"/>
    </xf>
    <xf numFmtId="0" fontId="1" fillId="0" borderId="6" xfId="6" applyFont="1" applyBorder="1" applyAlignment="1"/>
    <xf numFmtId="0" fontId="1" fillId="0" borderId="3" xfId="6" applyFont="1" applyBorder="1" applyAlignment="1"/>
    <xf numFmtId="0" fontId="1" fillId="0" borderId="0" xfId="6" applyFont="1" applyFill="1" applyAlignment="1">
      <alignment vertical="top"/>
    </xf>
    <xf numFmtId="4" fontId="1" fillId="0" borderId="0" xfId="6" applyNumberFormat="1" applyFont="1" applyFill="1"/>
    <xf numFmtId="4" fontId="1" fillId="0" borderId="0" xfId="6" applyNumberFormat="1" applyFont="1"/>
    <xf numFmtId="4" fontId="2" fillId="0" borderId="5" xfId="6" applyNumberFormat="1" applyFont="1" applyBorder="1" applyAlignment="1">
      <alignment horizontal="center"/>
    </xf>
    <xf numFmtId="4" fontId="1" fillId="0" borderId="5" xfId="6" applyNumberFormat="1" applyFont="1" applyFill="1" applyBorder="1" applyAlignment="1">
      <alignment horizontal="center"/>
    </xf>
    <xf numFmtId="4" fontId="2" fillId="0" borderId="4" xfId="6" applyNumberFormat="1" applyFont="1" applyFill="1" applyBorder="1" applyAlignment="1">
      <alignment horizontal="center" vertical="top"/>
    </xf>
    <xf numFmtId="4" fontId="1" fillId="0" borderId="5" xfId="6" applyNumberFormat="1" applyFont="1" applyBorder="1" applyAlignment="1">
      <alignment horizontal="center"/>
    </xf>
    <xf numFmtId="4" fontId="1" fillId="0" borderId="7" xfId="2" applyNumberFormat="1" applyFont="1" applyFill="1" applyBorder="1" applyAlignment="1"/>
    <xf numFmtId="4" fontId="1" fillId="0" borderId="5" xfId="2" applyNumberFormat="1" applyFont="1" applyFill="1" applyBorder="1" applyAlignment="1"/>
    <xf numFmtId="4" fontId="2" fillId="0" borderId="5" xfId="2" applyNumberFormat="1" applyFont="1" applyFill="1" applyBorder="1" applyAlignment="1"/>
    <xf numFmtId="4" fontId="2" fillId="0" borderId="13" xfId="2" applyNumberFormat="1" applyFont="1" applyFill="1" applyBorder="1" applyAlignment="1"/>
    <xf numFmtId="0" fontId="2" fillId="0" borderId="15" xfId="4" applyNumberFormat="1" applyFont="1" applyFill="1" applyBorder="1" applyAlignment="1">
      <alignment vertical="top" wrapText="1"/>
    </xf>
    <xf numFmtId="0" fontId="2" fillId="0" borderId="1" xfId="4" applyNumberFormat="1" applyFont="1" applyFill="1" applyBorder="1" applyAlignment="1">
      <alignment horizontal="right" vertical="top" wrapText="1"/>
    </xf>
    <xf numFmtId="0" fontId="2" fillId="0" borderId="1" xfId="4" applyNumberFormat="1" applyFont="1" applyFill="1" applyBorder="1" applyAlignment="1">
      <alignment vertical="top" wrapText="1"/>
    </xf>
    <xf numFmtId="0" fontId="5" fillId="0" borderId="1" xfId="4" applyNumberFormat="1" applyFont="1" applyFill="1" applyBorder="1" applyAlignment="1">
      <alignment vertical="top" wrapText="1"/>
    </xf>
    <xf numFmtId="0" fontId="1" fillId="0" borderId="1" xfId="4" quotePrefix="1" applyNumberFormat="1" applyFont="1" applyFill="1" applyBorder="1" applyAlignment="1">
      <alignment vertical="top" wrapText="1"/>
    </xf>
    <xf numFmtId="0" fontId="1" fillId="0" borderId="0" xfId="6" applyNumberFormat="1" applyFont="1" applyFill="1" applyBorder="1" applyAlignment="1">
      <alignment horizontal="left" vertical="top" wrapText="1"/>
    </xf>
    <xf numFmtId="0" fontId="1" fillId="0" borderId="0" xfId="4" applyNumberFormat="1" applyFont="1" applyFill="1" applyAlignment="1">
      <alignment wrapText="1"/>
    </xf>
    <xf numFmtId="3" fontId="1" fillId="0" borderId="0" xfId="6" applyNumberFormat="1" applyFont="1" applyFill="1" applyBorder="1" applyAlignment="1">
      <alignment horizontal="center" vertical="top"/>
    </xf>
    <xf numFmtId="49" fontId="1" fillId="0" borderId="0" xfId="6" applyNumberFormat="1" applyFont="1" applyFill="1" applyBorder="1" applyAlignment="1"/>
    <xf numFmtId="0" fontId="1" fillId="0" borderId="0" xfId="4" applyFont="1" applyFill="1" applyAlignment="1"/>
    <xf numFmtId="0" fontId="3" fillId="0" borderId="0" xfId="4" applyFont="1" applyFill="1" applyAlignment="1">
      <alignment horizontal="center"/>
    </xf>
    <xf numFmtId="166" fontId="1" fillId="0" borderId="1" xfId="4" applyNumberFormat="1" applyFont="1" applyFill="1" applyBorder="1" applyAlignment="1"/>
    <xf numFmtId="0" fontId="2" fillId="0" borderId="0" xfId="4" applyFont="1" applyFill="1" applyAlignment="1">
      <alignment wrapText="1"/>
    </xf>
    <xf numFmtId="0" fontId="1" fillId="0" borderId="0" xfId="4" applyFont="1" applyAlignment="1"/>
    <xf numFmtId="4" fontId="1" fillId="0" borderId="1" xfId="4" applyNumberFormat="1" applyFont="1" applyFill="1" applyBorder="1" applyAlignment="1"/>
    <xf numFmtId="4" fontId="1" fillId="0" borderId="15" xfId="4" applyNumberFormat="1" applyFont="1" applyFill="1" applyBorder="1" applyAlignment="1">
      <alignment horizontal="left"/>
    </xf>
    <xf numFmtId="166" fontId="2" fillId="0" borderId="15" xfId="4" applyNumberFormat="1" applyFont="1" applyFill="1" applyBorder="1" applyAlignment="1"/>
    <xf numFmtId="0" fontId="2" fillId="0" borderId="0" xfId="4" applyFont="1" applyFill="1" applyAlignment="1"/>
    <xf numFmtId="4" fontId="2" fillId="0" borderId="1" xfId="4" applyNumberFormat="1" applyFont="1" applyFill="1" applyBorder="1" applyAlignment="1"/>
    <xf numFmtId="0" fontId="1" fillId="0" borderId="9" xfId="4" applyNumberFormat="1" applyFont="1" applyFill="1" applyBorder="1" applyAlignment="1">
      <alignment wrapText="1"/>
    </xf>
    <xf numFmtId="0" fontId="3" fillId="0" borderId="9" xfId="4" applyNumberFormat="1" applyFont="1" applyFill="1" applyBorder="1" applyAlignment="1">
      <alignment horizontal="left" wrapText="1"/>
    </xf>
    <xf numFmtId="0" fontId="3" fillId="0" borderId="6" xfId="4" applyNumberFormat="1" applyFont="1" applyFill="1" applyBorder="1" applyAlignment="1">
      <alignment horizontal="left"/>
    </xf>
    <xf numFmtId="4" fontId="1" fillId="0" borderId="2" xfId="0" applyNumberFormat="1" applyFont="1" applyFill="1" applyBorder="1" applyAlignment="1">
      <alignment horizontal="center" vertical="center"/>
    </xf>
    <xf numFmtId="0" fontId="3" fillId="0" borderId="7" xfId="4" applyNumberFormat="1" applyFont="1" applyFill="1" applyBorder="1" applyAlignment="1">
      <alignment wrapText="1"/>
    </xf>
    <xf numFmtId="0" fontId="1" fillId="0" borderId="7" xfId="4" applyNumberFormat="1" applyFont="1" applyFill="1" applyBorder="1" applyAlignment="1">
      <alignment horizontal="left" wrapText="1" indent="1"/>
    </xf>
    <xf numFmtId="0" fontId="3" fillId="0" borderId="14" xfId="4" applyNumberFormat="1" applyFont="1" applyFill="1" applyBorder="1" applyAlignment="1">
      <alignment horizontal="right" wrapText="1"/>
    </xf>
    <xf numFmtId="0" fontId="1" fillId="0" borderId="7" xfId="4" applyNumberFormat="1" applyFont="1" applyFill="1" applyBorder="1" applyAlignment="1">
      <alignment wrapText="1"/>
    </xf>
    <xf numFmtId="4" fontId="3" fillId="0" borderId="14" xfId="4" applyNumberFormat="1" applyFont="1" applyBorder="1" applyAlignment="1">
      <alignment horizontal="center" vertical="center" wrapText="1"/>
    </xf>
    <xf numFmtId="4" fontId="3" fillId="0" borderId="4" xfId="4" applyNumberFormat="1" applyFont="1" applyBorder="1" applyAlignment="1">
      <alignment horizontal="center" vertical="center" wrapText="1"/>
    </xf>
    <xf numFmtId="4" fontId="3" fillId="0" borderId="9" xfId="4" applyNumberFormat="1" applyFont="1" applyBorder="1" applyAlignment="1">
      <alignment horizontal="center" wrapText="1"/>
    </xf>
    <xf numFmtId="4" fontId="3" fillId="0" borderId="10" xfId="4" applyNumberFormat="1" applyFont="1" applyBorder="1" applyAlignment="1">
      <alignment horizontal="center" wrapText="1"/>
    </xf>
    <xf numFmtId="4" fontId="2" fillId="0" borderId="12" xfId="0" applyNumberFormat="1" applyFont="1" applyFill="1" applyBorder="1" applyAlignment="1">
      <alignment horizontal="center" vertical="center"/>
    </xf>
    <xf numFmtId="0" fontId="9" fillId="0" borderId="7" xfId="4" applyNumberFormat="1" applyFont="1" applyFill="1" applyBorder="1" applyAlignment="1">
      <alignment horizontal="right" wrapText="1"/>
    </xf>
    <xf numFmtId="0" fontId="9" fillId="0" borderId="9" xfId="4" applyNumberFormat="1" applyFont="1" applyFill="1" applyBorder="1" applyAlignment="1">
      <alignment horizontal="right" wrapText="1"/>
    </xf>
    <xf numFmtId="166" fontId="1" fillId="0" borderId="1" xfId="4" applyNumberFormat="1" applyFont="1" applyFill="1" applyBorder="1" applyAlignment="1">
      <alignment horizontal="center"/>
    </xf>
    <xf numFmtId="0" fontId="1" fillId="0" borderId="14" xfId="4" applyNumberFormat="1" applyFont="1" applyFill="1" applyBorder="1" applyAlignment="1">
      <alignment wrapText="1"/>
    </xf>
    <xf numFmtId="4" fontId="2" fillId="0" borderId="15" xfId="4" applyNumberFormat="1" applyFont="1" applyFill="1" applyBorder="1" applyAlignment="1">
      <alignment horizontal="center"/>
    </xf>
    <xf numFmtId="4" fontId="2" fillId="0" borderId="4" xfId="4" applyNumberFormat="1" applyFont="1" applyFill="1" applyBorder="1" applyAlignment="1"/>
    <xf numFmtId="0" fontId="1" fillId="0" borderId="0" xfId="6" applyNumberFormat="1" applyFont="1" applyFill="1" applyBorder="1" applyAlignment="1">
      <alignment horizontal="center" vertical="top" wrapText="1"/>
    </xf>
    <xf numFmtId="0" fontId="1" fillId="0" borderId="0" xfId="4" applyFont="1" applyFill="1" applyBorder="1" applyAlignment="1"/>
    <xf numFmtId="0" fontId="3" fillId="0" borderId="12" xfId="4" applyNumberFormat="1" applyFont="1" applyBorder="1" applyAlignment="1">
      <alignment horizontal="left" vertical="center" wrapText="1" indent="1"/>
    </xf>
    <xf numFmtId="0" fontId="3" fillId="0" borderId="2" xfId="4" applyNumberFormat="1" applyFont="1" applyBorder="1" applyAlignment="1">
      <alignment horizontal="left" vertical="center" indent="1"/>
    </xf>
    <xf numFmtId="0" fontId="1" fillId="0" borderId="0" xfId="6" applyFont="1" applyAlignment="1">
      <alignment horizontal="center" vertical="center"/>
    </xf>
    <xf numFmtId="165" fontId="1" fillId="0" borderId="1" xfId="2" applyNumberFormat="1" applyFont="1" applyFill="1" applyBorder="1" applyAlignment="1">
      <alignment horizontal="center" wrapText="1"/>
    </xf>
    <xf numFmtId="9" fontId="10" fillId="0" borderId="1" xfId="7" applyNumberFormat="1" applyFont="1" applyFill="1" applyBorder="1" applyAlignment="1">
      <alignment horizontal="center"/>
    </xf>
    <xf numFmtId="167" fontId="10" fillId="0" borderId="1" xfId="7" applyNumberFormat="1" applyFont="1" applyFill="1" applyBorder="1" applyAlignment="1">
      <alignment horizontal="center"/>
    </xf>
    <xf numFmtId="167" fontId="1" fillId="0" borderId="1" xfId="7" applyNumberFormat="1" applyFont="1" applyFill="1" applyBorder="1" applyAlignment="1">
      <alignment horizontal="center"/>
    </xf>
    <xf numFmtId="9" fontId="1" fillId="0" borderId="1" xfId="7" applyNumberFormat="1" applyFont="1" applyFill="1" applyBorder="1" applyAlignment="1">
      <alignment horizontal="center"/>
    </xf>
    <xf numFmtId="164" fontId="9" fillId="0" borderId="12" xfId="2" applyFont="1" applyFill="1" applyBorder="1" applyAlignment="1"/>
    <xf numFmtId="164" fontId="9" fillId="0" borderId="2" xfId="2" applyFont="1" applyFill="1" applyBorder="1" applyAlignment="1"/>
    <xf numFmtId="0" fontId="2" fillId="0" borderId="14" xfId="4" applyNumberFormat="1" applyFont="1" applyFill="1" applyBorder="1" applyAlignment="1">
      <alignment horizontal="right" wrapText="1"/>
    </xf>
    <xf numFmtId="4" fontId="2" fillId="0" borderId="15" xfId="4" applyNumberFormat="1" applyFont="1" applyFill="1" applyBorder="1" applyAlignment="1"/>
    <xf numFmtId="166" fontId="1" fillId="0" borderId="5" xfId="4" applyNumberFormat="1" applyFont="1" applyFill="1" applyBorder="1" applyAlignment="1"/>
    <xf numFmtId="166" fontId="2" fillId="0" borderId="4" xfId="4" applyNumberFormat="1" applyFont="1" applyFill="1" applyBorder="1" applyAlignment="1"/>
    <xf numFmtId="4" fontId="2" fillId="0" borderId="5" xfId="4" applyNumberFormat="1" applyFont="1" applyFill="1" applyBorder="1" applyAlignment="1"/>
    <xf numFmtId="40" fontId="1" fillId="0" borderId="7" xfId="6" applyNumberFormat="1" applyFont="1" applyBorder="1" applyAlignment="1">
      <alignment wrapText="1"/>
    </xf>
    <xf numFmtId="40" fontId="1" fillId="0" borderId="5" xfId="6" applyNumberFormat="1" applyFont="1" applyBorder="1" applyAlignment="1">
      <alignment wrapText="1"/>
    </xf>
    <xf numFmtId="40" fontId="1" fillId="0" borderId="7" xfId="6" applyNumberFormat="1" applyFont="1" applyFill="1" applyBorder="1" applyAlignment="1"/>
    <xf numFmtId="40" fontId="1" fillId="0" borderId="5" xfId="6" applyNumberFormat="1" applyFont="1" applyFill="1" applyBorder="1" applyAlignment="1">
      <alignment wrapText="1"/>
    </xf>
    <xf numFmtId="40" fontId="1" fillId="0" borderId="14" xfId="6" applyNumberFormat="1" applyFont="1" applyBorder="1" applyAlignment="1"/>
    <xf numFmtId="0" fontId="2" fillId="0" borderId="25" xfId="6" applyFont="1" applyBorder="1" applyAlignment="1">
      <alignment horizontal="center"/>
    </xf>
    <xf numFmtId="0" fontId="1" fillId="0" borderId="0" xfId="6" applyNumberFormat="1" applyFont="1" applyFill="1" applyBorder="1" applyAlignment="1">
      <alignment horizontal="center" vertical="top"/>
    </xf>
    <xf numFmtId="0" fontId="1" fillId="0" borderId="9" xfId="6" applyNumberFormat="1" applyFont="1" applyBorder="1" applyAlignment="1">
      <alignment horizontal="center" vertical="top"/>
    </xf>
    <xf numFmtId="0" fontId="3" fillId="0" borderId="6" xfId="6" applyNumberFormat="1" applyFont="1" applyBorder="1" applyAlignment="1">
      <alignment horizontal="center" vertical="top"/>
    </xf>
    <xf numFmtId="0" fontId="3" fillId="0" borderId="14" xfId="6" applyNumberFormat="1" applyFont="1" applyBorder="1" applyAlignment="1">
      <alignment horizontal="center" vertical="top" wrapText="1"/>
    </xf>
    <xf numFmtId="0" fontId="2" fillId="0" borderId="7" xfId="6" applyNumberFormat="1" applyFont="1" applyBorder="1" applyAlignment="1">
      <alignment horizontal="center" vertical="top"/>
    </xf>
    <xf numFmtId="0" fontId="1" fillId="0" borderId="7" xfId="6" applyNumberFormat="1" applyFont="1" applyFill="1" applyBorder="1" applyAlignment="1">
      <alignment horizontal="center" vertical="top"/>
    </xf>
    <xf numFmtId="0" fontId="2" fillId="0" borderId="7" xfId="6" applyNumberFormat="1" applyFont="1" applyFill="1" applyBorder="1" applyAlignment="1">
      <alignment horizontal="center" vertical="top"/>
    </xf>
    <xf numFmtId="0" fontId="1" fillId="0" borderId="6" xfId="6" applyNumberFormat="1" applyFont="1" applyFill="1" applyBorder="1" applyAlignment="1">
      <alignment horizontal="center" vertical="top"/>
    </xf>
    <xf numFmtId="0" fontId="1" fillId="0" borderId="0" xfId="6" applyNumberFormat="1" applyFont="1" applyFill="1" applyAlignment="1">
      <alignment horizontal="center" vertical="top"/>
    </xf>
    <xf numFmtId="0" fontId="1" fillId="0" borderId="0" xfId="6" applyNumberFormat="1" applyFont="1" applyAlignment="1">
      <alignment horizontal="center" vertical="top"/>
    </xf>
    <xf numFmtId="0" fontId="2" fillId="0" borderId="14" xfId="6" applyNumberFormat="1" applyFont="1" applyFill="1" applyBorder="1" applyAlignment="1">
      <alignment horizontal="center" vertical="top"/>
    </xf>
    <xf numFmtId="0" fontId="3" fillId="0" borderId="0" xfId="4" applyFont="1" applyAlignment="1">
      <alignment horizontal="center" vertical="center"/>
    </xf>
    <xf numFmtId="0" fontId="2" fillId="0" borderId="0" xfId="4" applyFont="1" applyAlignment="1"/>
    <xf numFmtId="0" fontId="5" fillId="0" borderId="0" xfId="4" applyFont="1" applyAlignment="1">
      <alignment horizontal="center" vertical="center" wrapText="1"/>
    </xf>
    <xf numFmtId="0" fontId="1" fillId="0" borderId="0" xfId="4" applyFont="1" applyFill="1" applyAlignment="1">
      <alignment horizontal="center" vertical="center"/>
    </xf>
    <xf numFmtId="0" fontId="1" fillId="0" borderId="0" xfId="4" applyFont="1" applyFill="1" applyBorder="1" applyAlignment="1">
      <alignment horizontal="center" vertical="center"/>
    </xf>
    <xf numFmtId="0" fontId="1" fillId="0" borderId="0" xfId="4" applyFont="1" applyAlignment="1">
      <alignment horizontal="center" vertical="center"/>
    </xf>
    <xf numFmtId="0" fontId="5" fillId="0" borderId="0" xfId="4" applyFont="1" applyAlignment="1">
      <alignment horizontal="center" vertical="center"/>
    </xf>
    <xf numFmtId="0" fontId="1" fillId="0" borderId="0" xfId="4" applyFont="1" applyAlignment="1">
      <alignment horizontal="center" vertical="center" wrapText="1"/>
    </xf>
    <xf numFmtId="49" fontId="1" fillId="0" borderId="0" xfId="6" applyNumberFormat="1" applyFont="1" applyBorder="1" applyAlignment="1">
      <alignment horizontal="center"/>
    </xf>
    <xf numFmtId="49" fontId="3" fillId="0" borderId="0" xfId="6" applyNumberFormat="1" applyFont="1" applyBorder="1" applyAlignment="1">
      <alignment horizontal="center"/>
    </xf>
    <xf numFmtId="49" fontId="3" fillId="0" borderId="0" xfId="6" applyNumberFormat="1" applyFont="1" applyBorder="1" applyAlignment="1">
      <alignment horizontal="center" vertical="center" wrapText="1"/>
    </xf>
    <xf numFmtId="0" fontId="2" fillId="0" borderId="0" xfId="6" applyFont="1" applyBorder="1" applyAlignment="1">
      <alignment horizontal="center"/>
    </xf>
    <xf numFmtId="49" fontId="2" fillId="0" borderId="0" xfId="4" applyNumberFormat="1" applyFont="1" applyFill="1" applyBorder="1" applyAlignment="1">
      <alignment horizontal="center"/>
    </xf>
    <xf numFmtId="3" fontId="1" fillId="0" borderId="0" xfId="6" applyNumberFormat="1" applyFont="1" applyFill="1" applyBorder="1" applyAlignment="1"/>
    <xf numFmtId="4" fontId="3" fillId="0" borderId="8" xfId="6" applyNumberFormat="1" applyFont="1" applyBorder="1" applyAlignment="1">
      <alignment horizontal="center" vertical="center" wrapText="1"/>
    </xf>
    <xf numFmtId="49" fontId="1" fillId="0" borderId="0" xfId="4" applyNumberFormat="1" applyFont="1" applyBorder="1" applyAlignment="1">
      <alignment horizontal="center"/>
    </xf>
    <xf numFmtId="40" fontId="1" fillId="0" borderId="0" xfId="6" applyNumberFormat="1" applyFont="1" applyFill="1"/>
    <xf numFmtId="49" fontId="2" fillId="0" borderId="25" xfId="4" applyNumberFormat="1" applyFont="1" applyFill="1" applyBorder="1" applyAlignment="1">
      <alignment horizontal="center"/>
    </xf>
    <xf numFmtId="49" fontId="2" fillId="0" borderId="25" xfId="4" applyNumberFormat="1" applyFont="1" applyFill="1" applyBorder="1" applyAlignment="1">
      <alignment horizontal="center" vertical="top" wrapText="1"/>
    </xf>
    <xf numFmtId="49" fontId="1" fillId="0" borderId="25" xfId="4" applyNumberFormat="1" applyFont="1" applyFill="1" applyBorder="1" applyAlignment="1">
      <alignment horizontal="center" vertical="top"/>
    </xf>
    <xf numFmtId="49" fontId="1" fillId="0" borderId="24" xfId="4" applyNumberFormat="1" applyFont="1" applyBorder="1" applyAlignment="1">
      <alignment horizontal="center"/>
    </xf>
    <xf numFmtId="49" fontId="2" fillId="0" borderId="0" xfId="4" applyNumberFormat="1" applyFont="1" applyFill="1" applyBorder="1" applyAlignment="1">
      <alignment horizontal="center" vertical="top" wrapText="1"/>
    </xf>
    <xf numFmtId="49" fontId="1" fillId="0" borderId="0" xfId="4" applyNumberFormat="1" applyFont="1" applyFill="1" applyBorder="1" applyAlignment="1">
      <alignment horizontal="center" vertical="top"/>
    </xf>
    <xf numFmtId="3" fontId="1" fillId="0" borderId="23" xfId="6" applyNumberFormat="1" applyFont="1" applyBorder="1" applyAlignment="1">
      <alignment horizontal="center"/>
    </xf>
    <xf numFmtId="3" fontId="3" fillId="0" borderId="24" xfId="6" applyNumberFormat="1" applyFont="1" applyBorder="1" applyAlignment="1">
      <alignment horizontal="center"/>
    </xf>
    <xf numFmtId="0" fontId="1" fillId="0" borderId="0" xfId="6" applyFont="1" applyFill="1" applyAlignment="1">
      <alignment horizontal="center"/>
    </xf>
    <xf numFmtId="4" fontId="1" fillId="0" borderId="7" xfId="2" applyNumberFormat="1" applyFont="1" applyFill="1" applyBorder="1" applyAlignment="1">
      <alignment horizontal="center" vertical="top"/>
    </xf>
    <xf numFmtId="4" fontId="1" fillId="0" borderId="6" xfId="4" applyNumberFormat="1" applyFont="1" applyBorder="1" applyAlignment="1">
      <alignment horizontal="center"/>
    </xf>
    <xf numFmtId="49" fontId="1" fillId="0" borderId="25" xfId="4" applyNumberFormat="1" applyFont="1" applyFill="1" applyBorder="1" applyAlignment="1">
      <alignment horizontal="center"/>
    </xf>
    <xf numFmtId="4" fontId="1" fillId="0" borderId="25" xfId="4" applyNumberFormat="1" applyFont="1" applyFill="1" applyBorder="1" applyAlignment="1">
      <alignment horizontal="center"/>
    </xf>
    <xf numFmtId="49" fontId="1" fillId="0" borderId="0" xfId="4" applyNumberFormat="1" applyFont="1" applyFill="1" applyBorder="1" applyAlignment="1">
      <alignment horizontal="center"/>
    </xf>
    <xf numFmtId="4" fontId="1" fillId="0" borderId="7" xfId="0" applyNumberFormat="1" applyFont="1" applyFill="1" applyBorder="1" applyAlignment="1"/>
    <xf numFmtId="4" fontId="1" fillId="0" borderId="7" xfId="2" applyNumberFormat="1" applyFont="1" applyFill="1" applyBorder="1" applyAlignment="1">
      <alignment horizontal="center"/>
    </xf>
    <xf numFmtId="4" fontId="1" fillId="0" borderId="5" xfId="2" applyNumberFormat="1" applyFont="1" applyFill="1" applyBorder="1" applyAlignment="1">
      <alignment horizontal="right"/>
    </xf>
    <xf numFmtId="4" fontId="2" fillId="0" borderId="7" xfId="4" applyNumberFormat="1" applyFont="1" applyFill="1" applyBorder="1" applyAlignment="1">
      <alignment horizontal="center"/>
    </xf>
    <xf numFmtId="49" fontId="2" fillId="0" borderId="8" xfId="4" applyNumberFormat="1" applyFont="1" applyFill="1" applyBorder="1" applyAlignment="1">
      <alignment horizontal="center"/>
    </xf>
    <xf numFmtId="4" fontId="2" fillId="0" borderId="8" xfId="4" applyNumberFormat="1" applyFont="1" applyFill="1" applyBorder="1" applyAlignment="1">
      <alignment horizontal="center"/>
    </xf>
    <xf numFmtId="4" fontId="2" fillId="0" borderId="14" xfId="4" applyNumberFormat="1" applyFont="1" applyFill="1" applyBorder="1" applyAlignment="1">
      <alignment horizontal="center"/>
    </xf>
    <xf numFmtId="49" fontId="2" fillId="0" borderId="25" xfId="4" applyNumberFormat="1" applyFont="1" applyFill="1" applyBorder="1" applyAlignment="1">
      <alignment horizontal="center" wrapText="1"/>
    </xf>
    <xf numFmtId="4" fontId="2" fillId="0" borderId="25" xfId="4" applyNumberFormat="1" applyFont="1" applyFill="1" applyBorder="1" applyAlignment="1">
      <alignment horizontal="center" wrapText="1"/>
    </xf>
    <xf numFmtId="49" fontId="2" fillId="0" borderId="0" xfId="4" applyNumberFormat="1" applyFont="1" applyFill="1" applyBorder="1" applyAlignment="1">
      <alignment horizontal="center" wrapText="1"/>
    </xf>
    <xf numFmtId="49" fontId="1" fillId="0" borderId="1" xfId="4" applyNumberFormat="1" applyFont="1" applyFill="1" applyBorder="1" applyAlignment="1">
      <alignment horizontal="center"/>
    </xf>
    <xf numFmtId="49" fontId="2" fillId="0" borderId="15" xfId="4" applyNumberFormat="1" applyFont="1" applyFill="1" applyBorder="1" applyAlignment="1">
      <alignment horizontal="center"/>
    </xf>
    <xf numFmtId="49" fontId="2" fillId="0" borderId="1" xfId="4" applyNumberFormat="1" applyFont="1" applyFill="1" applyBorder="1" applyAlignment="1">
      <alignment horizontal="center"/>
    </xf>
    <xf numFmtId="4" fontId="2" fillId="0" borderId="7" xfId="2" applyNumberFormat="1" applyFont="1" applyFill="1" applyBorder="1" applyAlignment="1">
      <alignment horizontal="center"/>
    </xf>
    <xf numFmtId="4" fontId="2" fillId="0" borderId="16" xfId="2" applyNumberFormat="1" applyFont="1" applyFill="1" applyBorder="1" applyAlignment="1">
      <alignment horizontal="center"/>
    </xf>
    <xf numFmtId="166" fontId="2" fillId="0" borderId="5" xfId="4" applyNumberFormat="1" applyFont="1" applyFill="1" applyBorder="1" applyAlignment="1">
      <alignment wrapText="1"/>
    </xf>
    <xf numFmtId="10" fontId="1" fillId="0" borderId="4" xfId="5" applyNumberFormat="1" applyFont="1" applyFill="1" applyBorder="1" applyAlignment="1">
      <alignment horizontal="left"/>
    </xf>
    <xf numFmtId="0" fontId="1" fillId="0" borderId="5" xfId="4" applyFont="1" applyFill="1" applyBorder="1" applyAlignment="1"/>
    <xf numFmtId="10" fontId="9" fillId="0" borderId="10" xfId="7" applyNumberFormat="1" applyFont="1" applyFill="1" applyBorder="1" applyAlignment="1"/>
    <xf numFmtId="10" fontId="9" fillId="0" borderId="3" xfId="7" applyNumberFormat="1" applyFont="1" applyFill="1" applyBorder="1" applyAlignment="1"/>
    <xf numFmtId="4" fontId="1" fillId="0" borderId="28" xfId="4" applyNumberFormat="1" applyFont="1" applyFill="1" applyBorder="1" applyAlignment="1"/>
    <xf numFmtId="9" fontId="2" fillId="0" borderId="4" xfId="5" applyFont="1" applyFill="1" applyBorder="1" applyAlignment="1">
      <alignment horizontal="center"/>
    </xf>
    <xf numFmtId="164" fontId="13" fillId="0" borderId="4" xfId="2" applyFont="1" applyFill="1" applyBorder="1" applyAlignment="1">
      <alignment horizontal="right"/>
    </xf>
    <xf numFmtId="4" fontId="2" fillId="0" borderId="20" xfId="4" applyNumberFormat="1" applyFont="1" applyFill="1" applyBorder="1" applyAlignment="1"/>
    <xf numFmtId="4" fontId="2" fillId="0" borderId="21" xfId="0" applyNumberFormat="1" applyFont="1" applyFill="1" applyBorder="1" applyAlignment="1">
      <alignment horizontal="center" vertical="center"/>
    </xf>
    <xf numFmtId="4" fontId="1" fillId="0" borderId="22" xfId="0" applyNumberFormat="1" applyFont="1" applyFill="1" applyBorder="1" applyAlignment="1">
      <alignment horizontal="center" vertical="center"/>
    </xf>
    <xf numFmtId="166" fontId="1" fillId="0" borderId="28" xfId="4" applyNumberFormat="1" applyFont="1" applyFill="1" applyBorder="1" applyAlignment="1"/>
    <xf numFmtId="166" fontId="2" fillId="0" borderId="20" xfId="4" applyNumberFormat="1" applyFont="1" applyFill="1" applyBorder="1" applyAlignment="1"/>
    <xf numFmtId="4" fontId="1" fillId="0" borderId="20" xfId="4" applyNumberFormat="1" applyFont="1" applyFill="1" applyBorder="1" applyAlignment="1">
      <alignment horizontal="left"/>
    </xf>
    <xf numFmtId="165" fontId="1" fillId="0" borderId="28" xfId="2" applyNumberFormat="1" applyFont="1" applyFill="1" applyBorder="1" applyAlignment="1">
      <alignment horizontal="center" wrapText="1"/>
    </xf>
    <xf numFmtId="167" fontId="1" fillId="0" borderId="28" xfId="7" applyNumberFormat="1" applyFont="1" applyFill="1" applyBorder="1" applyAlignment="1">
      <alignment horizontal="center"/>
    </xf>
    <xf numFmtId="166" fontId="1" fillId="0" borderId="28" xfId="4" applyNumberFormat="1" applyFont="1" applyFill="1" applyBorder="1" applyAlignment="1">
      <alignment horizontal="center"/>
    </xf>
    <xf numFmtId="164" fontId="9" fillId="0" borderId="21" xfId="2" applyFont="1" applyFill="1" applyBorder="1" applyAlignment="1"/>
    <xf numFmtId="4" fontId="2" fillId="0" borderId="28" xfId="4" applyNumberFormat="1" applyFont="1" applyFill="1" applyBorder="1" applyAlignment="1"/>
    <xf numFmtId="164" fontId="9" fillId="0" borderId="22" xfId="2" applyFont="1" applyFill="1" applyBorder="1" applyAlignment="1"/>
    <xf numFmtId="0" fontId="2" fillId="0" borderId="1" xfId="6" applyNumberFormat="1" applyFont="1" applyFill="1" applyBorder="1" applyAlignment="1">
      <alignment horizontal="left" vertical="top" wrapText="1"/>
    </xf>
    <xf numFmtId="40" fontId="2" fillId="0" borderId="4" xfId="6" applyNumberFormat="1" applyFont="1" applyFill="1" applyBorder="1" applyAlignment="1">
      <alignment vertical="top"/>
    </xf>
    <xf numFmtId="4" fontId="2" fillId="0" borderId="13" xfId="2" applyNumberFormat="1" applyFont="1" applyFill="1" applyBorder="1" applyAlignment="1">
      <alignment horizontal="right" vertical="top"/>
    </xf>
    <xf numFmtId="4" fontId="2" fillId="0" borderId="5" xfId="2" applyNumberFormat="1" applyFont="1" applyFill="1" applyBorder="1" applyAlignment="1">
      <alignment horizontal="right" vertical="top"/>
    </xf>
    <xf numFmtId="0" fontId="2" fillId="0" borderId="1" xfId="0" applyFont="1" applyBorder="1" applyAlignment="1">
      <alignment vertical="center" wrapText="1"/>
    </xf>
    <xf numFmtId="0" fontId="1" fillId="0" borderId="7" xfId="6" applyNumberFormat="1" applyFont="1" applyBorder="1" applyAlignment="1">
      <alignment horizontal="center" vertical="top"/>
    </xf>
    <xf numFmtId="0" fontId="1" fillId="0" borderId="1" xfId="6" applyFont="1" applyBorder="1" applyAlignment="1">
      <alignment horizontal="center"/>
    </xf>
    <xf numFmtId="0" fontId="15" fillId="0" borderId="0" xfId="0" applyFont="1" applyAlignment="1" applyProtection="1">
      <alignment horizontal="left" vertical="top" wrapText="1"/>
      <protection hidden="1"/>
    </xf>
    <xf numFmtId="0" fontId="16" fillId="0" borderId="0" xfId="0" applyFont="1" applyAlignment="1" applyProtection="1">
      <alignment horizontal="left" vertical="top" wrapText="1"/>
      <protection hidden="1"/>
    </xf>
    <xf numFmtId="0" fontId="16" fillId="0" borderId="0" xfId="0" applyFont="1" applyAlignment="1" applyProtection="1">
      <alignment wrapText="1"/>
      <protection hidden="1"/>
    </xf>
    <xf numFmtId="0" fontId="15" fillId="0" borderId="0" xfId="0" applyFont="1" applyAlignment="1" applyProtection="1">
      <alignment wrapText="1"/>
      <protection hidden="1"/>
    </xf>
    <xf numFmtId="0" fontId="14" fillId="0" borderId="1" xfId="0" applyFont="1" applyBorder="1" applyAlignment="1">
      <alignment vertical="center" wrapText="1"/>
    </xf>
    <xf numFmtId="0" fontId="17" fillId="0" borderId="1" xfId="0" applyFont="1" applyBorder="1" applyAlignment="1">
      <alignment vertical="center" wrapText="1"/>
    </xf>
    <xf numFmtId="0" fontId="1" fillId="0" borderId="1" xfId="0" applyFont="1" applyBorder="1" applyAlignment="1">
      <alignment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2" fillId="0" borderId="27" xfId="6" applyFont="1" applyFill="1" applyBorder="1" applyAlignment="1">
      <alignment vertical="top"/>
    </xf>
    <xf numFmtId="0" fontId="2" fillId="0" borderId="27" xfId="6" applyFont="1" applyFill="1" applyBorder="1"/>
    <xf numFmtId="4" fontId="2" fillId="0" borderId="27" xfId="6" applyNumberFormat="1" applyFont="1" applyFill="1" applyBorder="1"/>
    <xf numFmtId="0" fontId="2" fillId="0" borderId="29" xfId="6" applyFont="1" applyFill="1" applyBorder="1" applyAlignment="1">
      <alignment vertical="top"/>
    </xf>
    <xf numFmtId="0" fontId="1" fillId="0" borderId="30" xfId="6" applyFont="1" applyFill="1" applyBorder="1" applyAlignment="1">
      <alignment vertical="top"/>
    </xf>
    <xf numFmtId="0" fontId="1" fillId="0" borderId="30" xfId="6" applyFont="1" applyFill="1" applyBorder="1"/>
    <xf numFmtId="40" fontId="1" fillId="0" borderId="30" xfId="6" applyNumberFormat="1" applyFont="1" applyFill="1" applyBorder="1"/>
    <xf numFmtId="0" fontId="3" fillId="0" borderId="0" xfId="6" applyFont="1" applyFill="1" applyBorder="1" applyAlignment="1">
      <alignment vertical="top"/>
    </xf>
    <xf numFmtId="0" fontId="2" fillId="0" borderId="0" xfId="6" applyFont="1" applyFill="1" applyBorder="1"/>
    <xf numFmtId="4" fontId="2" fillId="0" borderId="0" xfId="6" applyNumberFormat="1" applyFont="1" applyFill="1" applyBorder="1"/>
    <xf numFmtId="0" fontId="2" fillId="0" borderId="0" xfId="6" applyFont="1" applyFill="1" applyBorder="1" applyAlignment="1">
      <alignment vertical="top"/>
    </xf>
    <xf numFmtId="4" fontId="2" fillId="0" borderId="12" xfId="2" applyNumberFormat="1" applyFont="1" applyFill="1" applyBorder="1" applyAlignment="1">
      <alignment horizontal="right" vertical="top"/>
    </xf>
    <xf numFmtId="4" fontId="2" fillId="0" borderId="1" xfId="2" applyNumberFormat="1" applyFont="1" applyFill="1" applyBorder="1" applyAlignment="1">
      <alignment horizontal="right" vertical="top"/>
    </xf>
    <xf numFmtId="4" fontId="2" fillId="0" borderId="11" xfId="2" applyNumberFormat="1" applyFont="1" applyFill="1" applyBorder="1" applyAlignment="1">
      <alignment horizontal="right" vertical="top"/>
    </xf>
    <xf numFmtId="0" fontId="1" fillId="0" borderId="17" xfId="6" applyNumberFormat="1" applyFont="1" applyFill="1" applyBorder="1" applyAlignment="1">
      <alignment horizontal="center" vertical="top"/>
    </xf>
    <xf numFmtId="0" fontId="2" fillId="0" borderId="31" xfId="6" applyNumberFormat="1" applyFont="1" applyFill="1" applyBorder="1" applyAlignment="1">
      <alignment horizontal="center" vertical="top"/>
    </xf>
    <xf numFmtId="0" fontId="2" fillId="0" borderId="19" xfId="6" applyNumberFormat="1" applyFont="1" applyFill="1" applyBorder="1" applyAlignment="1">
      <alignment horizontal="center" vertical="top"/>
    </xf>
    <xf numFmtId="0" fontId="1" fillId="0" borderId="1" xfId="0" applyFont="1" applyBorder="1" applyAlignment="1">
      <alignment horizontal="center" vertical="center" wrapText="1"/>
    </xf>
    <xf numFmtId="9" fontId="1" fillId="0" borderId="5" xfId="6" applyNumberFormat="1" applyFont="1" applyFill="1" applyBorder="1" applyAlignment="1">
      <alignment horizontal="center"/>
    </xf>
    <xf numFmtId="0" fontId="3" fillId="0" borderId="9" xfId="4" applyNumberFormat="1" applyFont="1" applyFill="1" applyBorder="1" applyAlignment="1">
      <alignment horizontal="right" wrapText="1"/>
    </xf>
    <xf numFmtId="166" fontId="2" fillId="0" borderId="12" xfId="4" applyNumberFormat="1" applyFont="1" applyFill="1" applyBorder="1" applyAlignment="1"/>
    <xf numFmtId="9" fontId="2" fillId="0" borderId="21" xfId="5" applyFont="1" applyFill="1" applyBorder="1" applyAlignment="1">
      <alignment horizontal="center"/>
    </xf>
    <xf numFmtId="4" fontId="1" fillId="0" borderId="2" xfId="4" applyNumberFormat="1" applyFont="1" applyFill="1" applyBorder="1" applyAlignment="1"/>
    <xf numFmtId="0" fontId="1" fillId="0" borderId="3" xfId="4" applyFont="1" applyFill="1" applyBorder="1" applyAlignment="1"/>
    <xf numFmtId="166" fontId="2" fillId="4" borderId="4" xfId="4" applyNumberFormat="1" applyFont="1" applyFill="1" applyBorder="1" applyAlignment="1"/>
    <xf numFmtId="166" fontId="2" fillId="4" borderId="10" xfId="4" applyNumberFormat="1" applyFont="1" applyFill="1" applyBorder="1" applyAlignment="1"/>
    <xf numFmtId="166" fontId="2" fillId="0" borderId="1" xfId="4" applyNumberFormat="1" applyFont="1" applyFill="1" applyBorder="1" applyAlignment="1"/>
    <xf numFmtId="0" fontId="3" fillId="0" borderId="0" xfId="4" applyNumberFormat="1" applyFont="1" applyFill="1" applyBorder="1" applyAlignment="1">
      <alignment horizontal="right" wrapText="1"/>
    </xf>
    <xf numFmtId="9" fontId="2" fillId="0" borderId="26" xfId="5" applyFont="1" applyFill="1" applyBorder="1" applyAlignment="1">
      <alignment horizontal="center"/>
    </xf>
    <xf numFmtId="4" fontId="1" fillId="0" borderId="22" xfId="4" applyNumberFormat="1" applyFont="1" applyFill="1" applyBorder="1" applyAlignment="1"/>
    <xf numFmtId="4" fontId="1" fillId="0" borderId="26" xfId="4" applyNumberFormat="1" applyFont="1" applyFill="1" applyBorder="1" applyAlignment="1"/>
    <xf numFmtId="0" fontId="3" fillId="0" borderId="5" xfId="4" applyNumberFormat="1" applyFont="1" applyFill="1" applyBorder="1" applyAlignment="1">
      <alignment horizontal="right" wrapText="1"/>
    </xf>
    <xf numFmtId="166" fontId="12" fillId="3" borderId="4" xfId="2" applyNumberFormat="1" applyFont="1" applyFill="1" applyBorder="1" applyAlignment="1"/>
    <xf numFmtId="4" fontId="2" fillId="6" borderId="4" xfId="4" applyNumberFormat="1" applyFont="1" applyFill="1" applyBorder="1" applyAlignment="1">
      <alignment horizontal="center"/>
    </xf>
    <xf numFmtId="166" fontId="2" fillId="6" borderId="4" xfId="4" applyNumberFormat="1" applyFont="1" applyFill="1" applyBorder="1" applyAlignment="1"/>
    <xf numFmtId="0" fontId="11" fillId="0" borderId="14" xfId="4" applyNumberFormat="1" applyFont="1" applyFill="1" applyBorder="1" applyAlignment="1">
      <alignment wrapText="1"/>
    </xf>
    <xf numFmtId="0" fontId="16" fillId="0" borderId="7" xfId="0" applyFont="1" applyBorder="1" applyAlignment="1" applyProtection="1">
      <alignment horizontal="left" vertical="top" wrapText="1"/>
      <protection hidden="1"/>
    </xf>
    <xf numFmtId="0" fontId="8" fillId="0" borderId="7" xfId="0" applyFont="1" applyBorder="1" applyAlignment="1">
      <alignment horizontal="left" vertical="top" wrapText="1"/>
    </xf>
    <xf numFmtId="0" fontId="1" fillId="0" borderId="7" xfId="0" applyFont="1" applyBorder="1" applyAlignment="1">
      <alignment horizontal="right" vertical="top" wrapText="1"/>
    </xf>
    <xf numFmtId="0" fontId="1" fillId="0" borderId="7" xfId="0" applyFont="1" applyBorder="1" applyAlignment="1">
      <alignment horizontal="left" vertical="top" wrapText="1"/>
    </xf>
    <xf numFmtId="0" fontId="1" fillId="0" borderId="7" xfId="4" applyNumberFormat="1" applyFont="1" applyFill="1" applyBorder="1" applyAlignment="1">
      <alignment horizontal="right" wrapText="1"/>
    </xf>
    <xf numFmtId="0" fontId="1" fillId="0" borderId="18" xfId="6" applyNumberFormat="1" applyFont="1" applyFill="1" applyBorder="1" applyAlignment="1">
      <alignment horizontal="center" vertical="top"/>
    </xf>
    <xf numFmtId="0" fontId="1" fillId="0" borderId="32" xfId="6" applyFont="1" applyFill="1" applyBorder="1" applyAlignment="1">
      <alignment vertical="top"/>
    </xf>
    <xf numFmtId="0" fontId="1" fillId="0" borderId="32" xfId="6" applyFont="1" applyFill="1" applyBorder="1"/>
    <xf numFmtId="4" fontId="1" fillId="0" borderId="32" xfId="6" applyNumberFormat="1" applyFont="1" applyFill="1" applyBorder="1"/>
    <xf numFmtId="0" fontId="1" fillId="0" borderId="2" xfId="6" applyFont="1" applyFill="1" applyBorder="1"/>
    <xf numFmtId="4" fontId="2" fillId="5" borderId="10" xfId="0" applyNumberFormat="1" applyFont="1" applyFill="1" applyBorder="1" applyAlignment="1">
      <alignment horizontal="center" vertical="center" wrapText="1"/>
    </xf>
    <xf numFmtId="4" fontId="2" fillId="5" borderId="3" xfId="0" applyNumberFormat="1" applyFont="1" applyFill="1" applyBorder="1" applyAlignment="1">
      <alignment horizontal="center" vertical="center" wrapText="1"/>
    </xf>
    <xf numFmtId="3" fontId="2" fillId="2" borderId="19" xfId="4" applyNumberFormat="1" applyFont="1" applyFill="1" applyBorder="1" applyAlignment="1">
      <alignment horizontal="center"/>
    </xf>
    <xf numFmtId="3" fontId="2" fillId="2" borderId="20" xfId="4" applyNumberFormat="1" applyFont="1" applyFill="1" applyBorder="1" applyAlignment="1">
      <alignment horizontal="center"/>
    </xf>
    <xf numFmtId="4" fontId="2" fillId="0" borderId="17" xfId="4" applyNumberFormat="1" applyFont="1" applyBorder="1" applyAlignment="1">
      <alignment horizontal="center" vertical="center" wrapText="1"/>
    </xf>
    <xf numFmtId="4" fontId="2" fillId="0" borderId="21" xfId="4" applyNumberFormat="1" applyFont="1" applyBorder="1" applyAlignment="1">
      <alignment horizontal="center" vertical="center" wrapText="1"/>
    </xf>
    <xf numFmtId="4" fontId="2" fillId="0" borderId="18" xfId="4" applyNumberFormat="1" applyFont="1" applyBorder="1" applyAlignment="1">
      <alignment horizontal="center" vertical="center" wrapText="1"/>
    </xf>
    <xf numFmtId="4" fontId="2" fillId="0" borderId="22" xfId="4" applyNumberFormat="1" applyFont="1" applyBorder="1" applyAlignment="1">
      <alignment horizontal="center" vertical="center" wrapText="1"/>
    </xf>
    <xf numFmtId="4" fontId="2" fillId="0" borderId="9" xfId="4" applyNumberFormat="1" applyFont="1" applyFill="1" applyBorder="1" applyAlignment="1">
      <alignment horizontal="center" vertical="center" wrapText="1"/>
    </xf>
    <xf numFmtId="4" fontId="2" fillId="0" borderId="10" xfId="4" applyNumberFormat="1" applyFont="1" applyFill="1" applyBorder="1" applyAlignment="1">
      <alignment horizontal="center" vertical="center" wrapText="1"/>
    </xf>
    <xf numFmtId="4" fontId="2" fillId="0" borderId="6" xfId="4" applyNumberFormat="1" applyFont="1" applyFill="1" applyBorder="1" applyAlignment="1">
      <alignment horizontal="center" vertical="center" wrapText="1"/>
    </xf>
    <xf numFmtId="4" fontId="2" fillId="0" borderId="3" xfId="4" applyNumberFormat="1" applyFont="1" applyFill="1" applyBorder="1" applyAlignment="1">
      <alignment horizontal="center" vertical="center" wrapText="1"/>
    </xf>
    <xf numFmtId="0" fontId="8" fillId="0" borderId="1" xfId="0" applyFont="1" applyBorder="1" applyAlignment="1">
      <alignment horizontal="center" vertical="center" wrapText="1"/>
    </xf>
    <xf numFmtId="9" fontId="8" fillId="0" borderId="5" xfId="6" applyNumberFormat="1" applyFont="1" applyFill="1" applyBorder="1" applyAlignment="1">
      <alignment horizontal="center"/>
    </xf>
  </cellXfs>
  <cellStyles count="8">
    <cellStyle name="Comma 2" xfId="1" xr:uid="{00000000-0005-0000-0000-000001000000}"/>
    <cellStyle name="Comma 2 2" xfId="2" xr:uid="{00000000-0005-0000-0000-000002000000}"/>
    <cellStyle name="Normal" xfId="0" builtinId="0"/>
    <cellStyle name="Normal 2" xfId="3" xr:uid="{00000000-0005-0000-0000-000004000000}"/>
    <cellStyle name="Normal 2 2" xfId="6" xr:uid="{00000000-0005-0000-0000-000005000000}"/>
    <cellStyle name="Normal 3" xfId="4" xr:uid="{00000000-0005-0000-0000-000006000000}"/>
    <cellStyle name="Percent" xfId="5" builtinId="5"/>
    <cellStyle name="Percent 2" xfId="7" xr:uid="{00000000-0005-0000-0000-00000B000000}"/>
  </cellStyles>
  <dxfs count="1">
    <dxf>
      <font>
        <color theme="5" tint="0.59996337778862885"/>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00000000-0008-0000-0100-000002000000}"/>
            </a:ext>
          </a:extLst>
        </xdr:cNvPr>
        <xdr:cNvSpPr>
          <a:spLocks noChangeArrowheads="1" noChangeShapeType="1" noTextEdit="1"/>
        </xdr:cNvSpPr>
      </xdr:nvSpPr>
      <xdr:spPr bwMode="auto">
        <a:xfrm>
          <a:off x="2514600" y="1066800"/>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57DCE47F-D789-438D-AFCE-41B821582831}"/>
            </a:ext>
          </a:extLst>
        </xdr:cNvPr>
        <xdr:cNvSpPr>
          <a:spLocks noChangeArrowheads="1" noChangeShapeType="1" noTextEdit="1"/>
        </xdr:cNvSpPr>
      </xdr:nvSpPr>
      <xdr:spPr bwMode="auto">
        <a:xfrm>
          <a:off x="2552700" y="1036320"/>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8F368944-21EE-46EA-B463-B7E5EC89E410}"/>
            </a:ext>
          </a:extLst>
        </xdr:cNvPr>
        <xdr:cNvSpPr>
          <a:spLocks noChangeArrowheads="1" noChangeShapeType="1" noTextEdit="1"/>
        </xdr:cNvSpPr>
      </xdr:nvSpPr>
      <xdr:spPr bwMode="auto">
        <a:xfrm>
          <a:off x="2552700" y="1036320"/>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D354FCA3-AD87-4C38-83EF-F130955D261C}"/>
            </a:ext>
          </a:extLst>
        </xdr:cNvPr>
        <xdr:cNvSpPr>
          <a:spLocks noChangeArrowheads="1" noChangeShapeType="1" noTextEdit="1"/>
        </xdr:cNvSpPr>
      </xdr:nvSpPr>
      <xdr:spPr bwMode="auto">
        <a:xfrm>
          <a:off x="2552700" y="1036320"/>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9FA640F0-4145-485F-BACE-B55BFBEBF335}"/>
            </a:ext>
          </a:extLst>
        </xdr:cNvPr>
        <xdr:cNvSpPr>
          <a:spLocks noChangeArrowheads="1" noChangeShapeType="1" noTextEdit="1"/>
        </xdr:cNvSpPr>
      </xdr:nvSpPr>
      <xdr:spPr bwMode="auto">
        <a:xfrm>
          <a:off x="2552700" y="1036320"/>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30D5F398-3EFA-4057-83E3-863AD02BD7D1}"/>
            </a:ext>
          </a:extLst>
        </xdr:cNvPr>
        <xdr:cNvSpPr>
          <a:spLocks noChangeArrowheads="1" noChangeShapeType="1" noTextEdit="1"/>
        </xdr:cNvSpPr>
      </xdr:nvSpPr>
      <xdr:spPr bwMode="auto">
        <a:xfrm>
          <a:off x="2552700" y="1036320"/>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86742FC6-A7DB-4456-994D-BF21FB15DF42}"/>
            </a:ext>
          </a:extLst>
        </xdr:cNvPr>
        <xdr:cNvSpPr>
          <a:spLocks noChangeArrowheads="1" noChangeShapeType="1" noTextEdit="1"/>
        </xdr:cNvSpPr>
      </xdr:nvSpPr>
      <xdr:spPr bwMode="auto">
        <a:xfrm>
          <a:off x="2552700" y="1036320"/>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7E9BDBBC-C7AA-42D5-9F48-20F110BDD107}"/>
            </a:ext>
          </a:extLst>
        </xdr:cNvPr>
        <xdr:cNvSpPr>
          <a:spLocks noChangeArrowheads="1" noChangeShapeType="1" noTextEdit="1"/>
        </xdr:cNvSpPr>
      </xdr:nvSpPr>
      <xdr:spPr bwMode="auto">
        <a:xfrm>
          <a:off x="2552700" y="1036320"/>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D7585B42-BB9C-4A50-B558-87E17D1F8714}"/>
            </a:ext>
          </a:extLst>
        </xdr:cNvPr>
        <xdr:cNvSpPr>
          <a:spLocks noChangeArrowheads="1" noChangeShapeType="1" noTextEdit="1"/>
        </xdr:cNvSpPr>
      </xdr:nvSpPr>
      <xdr:spPr bwMode="auto">
        <a:xfrm>
          <a:off x="2552700" y="1036320"/>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00000000-0008-0000-0400-000002000000}"/>
            </a:ext>
          </a:extLst>
        </xdr:cNvPr>
        <xdr:cNvSpPr>
          <a:spLocks noChangeArrowheads="1" noChangeShapeType="1" noTextEdit="1"/>
        </xdr:cNvSpPr>
      </xdr:nvSpPr>
      <xdr:spPr bwMode="auto">
        <a:xfrm>
          <a:off x="2514600" y="1038225"/>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27445A45-F636-458A-A85F-36EDFB2D1867}"/>
            </a:ext>
          </a:extLst>
        </xdr:cNvPr>
        <xdr:cNvSpPr>
          <a:spLocks noChangeArrowheads="1" noChangeShapeType="1" noTextEdit="1"/>
        </xdr:cNvSpPr>
      </xdr:nvSpPr>
      <xdr:spPr bwMode="auto">
        <a:xfrm>
          <a:off x="2552700" y="1036320"/>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5AC10F6C-D4CA-4606-9977-58D9F3A576AB}"/>
            </a:ext>
          </a:extLst>
        </xdr:cNvPr>
        <xdr:cNvSpPr>
          <a:spLocks noChangeArrowheads="1" noChangeShapeType="1" noTextEdit="1"/>
        </xdr:cNvSpPr>
      </xdr:nvSpPr>
      <xdr:spPr bwMode="auto">
        <a:xfrm>
          <a:off x="2552700" y="1036320"/>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C3A6FA0B-22D8-438C-BECC-85A84A58FD15}"/>
            </a:ext>
          </a:extLst>
        </xdr:cNvPr>
        <xdr:cNvSpPr>
          <a:spLocks noChangeArrowheads="1" noChangeShapeType="1" noTextEdit="1"/>
        </xdr:cNvSpPr>
      </xdr:nvSpPr>
      <xdr:spPr bwMode="auto">
        <a:xfrm>
          <a:off x="2552700" y="1036320"/>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AB228C07-D154-42EE-9361-90324C1787FC}"/>
            </a:ext>
          </a:extLst>
        </xdr:cNvPr>
        <xdr:cNvSpPr>
          <a:spLocks noChangeArrowheads="1" noChangeShapeType="1" noTextEdit="1"/>
        </xdr:cNvSpPr>
      </xdr:nvSpPr>
      <xdr:spPr bwMode="auto">
        <a:xfrm>
          <a:off x="2552700" y="1036320"/>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6C75B0F5-825E-4C44-8E1D-9D2C33EC463D}"/>
            </a:ext>
          </a:extLst>
        </xdr:cNvPr>
        <xdr:cNvSpPr>
          <a:spLocks noChangeArrowheads="1" noChangeShapeType="1" noTextEdit="1"/>
        </xdr:cNvSpPr>
      </xdr:nvSpPr>
      <xdr:spPr bwMode="auto">
        <a:xfrm>
          <a:off x="2552700" y="1036320"/>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9F60864F-E8D2-447C-B5EB-A67050D14F50}"/>
            </a:ext>
          </a:extLst>
        </xdr:cNvPr>
        <xdr:cNvSpPr>
          <a:spLocks noChangeArrowheads="1" noChangeShapeType="1" noTextEdit="1"/>
        </xdr:cNvSpPr>
      </xdr:nvSpPr>
      <xdr:spPr bwMode="auto">
        <a:xfrm>
          <a:off x="2552700" y="1036320"/>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1943100</xdr:colOff>
      <xdr:row>5</xdr:row>
      <xdr:rowOff>0</xdr:rowOff>
    </xdr:from>
    <xdr:to>
      <xdr:col>1</xdr:col>
      <xdr:colOff>3000375</xdr:colOff>
      <xdr:row>5</xdr:row>
      <xdr:rowOff>0</xdr:rowOff>
    </xdr:to>
    <xdr:sp macro="" textlink="">
      <xdr:nvSpPr>
        <xdr:cNvPr id="2" name="WordArt 1">
          <a:extLst>
            <a:ext uri="{FF2B5EF4-FFF2-40B4-BE49-F238E27FC236}">
              <a16:creationId xmlns:a16="http://schemas.microsoft.com/office/drawing/2014/main" id="{A1AE92E1-30D4-48A1-AC19-F37ACF577F65}"/>
            </a:ext>
          </a:extLst>
        </xdr:cNvPr>
        <xdr:cNvSpPr>
          <a:spLocks noChangeArrowheads="1" noChangeShapeType="1" noTextEdit="1"/>
        </xdr:cNvSpPr>
      </xdr:nvSpPr>
      <xdr:spPr bwMode="auto">
        <a:xfrm>
          <a:off x="2552700" y="1036320"/>
          <a:ext cx="1057275" cy="0"/>
        </a:xfrm>
        <a:prstGeom prst="rect">
          <a:avLst/>
        </a:prstGeom>
      </xdr:spPr>
      <xdr:txBody>
        <a:bodyPr wrap="none" fromWordArt="1">
          <a:prstTxWarp prst="textPlain">
            <a:avLst>
              <a:gd name="adj" fmla="val 50000"/>
            </a:avLst>
          </a:prstTxWarp>
        </a:bodyPr>
        <a:lstStyle/>
        <a:p>
          <a:pPr algn="ctr" rtl="0"/>
          <a:r>
            <a:rPr lang="en-ZA" sz="1400" kern="10" spc="0">
              <a:ln w="9525">
                <a:noFill/>
                <a:round/>
                <a:headEnd/>
                <a:tailEnd/>
              </a:ln>
              <a:solidFill>
                <a:srgbClr val="0000FF"/>
              </a:solidFill>
              <a:effectLst>
                <a:outerShdw dist="35921" dir="2700000" algn="ctr" rotWithShape="0">
                  <a:srgbClr val="C0C0C0">
                    <a:alpha val="80000"/>
                  </a:srgbClr>
                </a:outerShdw>
              </a:effectLst>
              <a:latin typeface="Impact"/>
            </a:rPr>
            <a:t>'All in" per metre rates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73"/>
  <sheetViews>
    <sheetView showZeros="0" tabSelected="1" view="pageBreakPreview" topLeftCell="A51" zoomScale="110" zoomScaleSheetLayoutView="110" workbookViewId="0">
      <selection activeCell="H65" sqref="H65"/>
    </sheetView>
  </sheetViews>
  <sheetFormatPr defaultColWidth="9.109375" defaultRowHeight="13.2" x14ac:dyDescent="0.25"/>
  <cols>
    <col min="1" max="1" width="60.5546875" style="91" bestFit="1" customWidth="1"/>
    <col min="2" max="2" width="3.109375" style="5" customWidth="1"/>
    <col min="3" max="3" width="30.109375" style="94" customWidth="1"/>
    <col min="4" max="4" width="8.109375" style="5" bestFit="1" customWidth="1"/>
    <col min="5" max="6" width="9.109375" style="94"/>
    <col min="7" max="8" width="11.5546875" style="94" bestFit="1" customWidth="1"/>
    <col min="9" max="16384" width="9.109375" style="94"/>
  </cols>
  <sheetData>
    <row r="1" spans="1:4" ht="13.8" thickBot="1" x14ac:dyDescent="0.3"/>
    <row r="2" spans="1:4" ht="13.8" thickBot="1" x14ac:dyDescent="0.3">
      <c r="A2" s="120"/>
      <c r="B2" s="121"/>
      <c r="C2" s="272" t="s">
        <v>392</v>
      </c>
      <c r="D2" s="211"/>
    </row>
    <row r="3" spans="1:4" ht="12.75" customHeight="1" x14ac:dyDescent="0.25">
      <c r="A3" s="105" t="str">
        <f>'P&amp;G'!B3</f>
        <v>MEADOWLANDS CIVIC CENTRE</v>
      </c>
      <c r="B3" s="116"/>
      <c r="C3" s="285" t="s">
        <v>393</v>
      </c>
      <c r="D3" s="212"/>
    </row>
    <row r="4" spans="1:4" s="95" customFormat="1" ht="13.8" thickBot="1" x14ac:dyDescent="0.3">
      <c r="A4" s="106"/>
      <c r="B4" s="107"/>
      <c r="C4" s="286"/>
      <c r="D4" s="213"/>
    </row>
    <row r="5" spans="1:4" x14ac:dyDescent="0.25">
      <c r="A5" s="104"/>
      <c r="B5" s="96"/>
      <c r="C5" s="137"/>
      <c r="D5" s="214"/>
    </row>
    <row r="6" spans="1:4" s="97" customFormat="1" x14ac:dyDescent="0.25">
      <c r="A6" s="108" t="s">
        <v>13</v>
      </c>
      <c r="B6" s="96"/>
      <c r="C6" s="203"/>
      <c r="D6" s="214"/>
    </row>
    <row r="7" spans="1:4" s="97" customFormat="1" x14ac:dyDescent="0.25">
      <c r="A7" s="109" t="s">
        <v>42</v>
      </c>
      <c r="B7" s="96"/>
      <c r="C7" s="137">
        <f>'P&amp;G'!F82</f>
        <v>0</v>
      </c>
      <c r="D7" s="214"/>
    </row>
    <row r="8" spans="1:4" s="97" customFormat="1" x14ac:dyDescent="0.25">
      <c r="A8" s="109" t="s">
        <v>43</v>
      </c>
      <c r="B8" s="96"/>
      <c r="C8" s="137">
        <f>'P&amp;G'!F83</f>
        <v>0</v>
      </c>
      <c r="D8" s="214"/>
    </row>
    <row r="9" spans="1:4" s="97" customFormat="1" ht="13.8" thickBot="1" x14ac:dyDescent="0.3">
      <c r="A9" s="108"/>
      <c r="B9" s="96"/>
      <c r="C9" s="137"/>
      <c r="D9" s="214"/>
    </row>
    <row r="10" spans="1:4" s="97" customFormat="1" ht="13.8" thickBot="1" x14ac:dyDescent="0.3">
      <c r="A10" s="110" t="s">
        <v>36</v>
      </c>
      <c r="B10" s="101"/>
      <c r="C10" s="273">
        <f>SUM(C5:C9)</f>
        <v>0</v>
      </c>
      <c r="D10" s="215"/>
    </row>
    <row r="11" spans="1:4" ht="13.8" thickBot="1" x14ac:dyDescent="0.3">
      <c r="A11" s="274" t="s">
        <v>37</v>
      </c>
      <c r="B11" s="100"/>
      <c r="C11" s="204"/>
      <c r="D11" s="216"/>
    </row>
    <row r="12" spans="1:4" x14ac:dyDescent="0.25">
      <c r="A12" s="111"/>
      <c r="B12" s="99"/>
      <c r="C12" s="205"/>
      <c r="D12" s="208"/>
    </row>
    <row r="13" spans="1:4" s="97" customFormat="1" x14ac:dyDescent="0.25">
      <c r="A13" s="108" t="str">
        <f>ALTERATIONS!B7</f>
        <v>SECTION NO 2 - ALTERATIONS</v>
      </c>
      <c r="B13" s="128"/>
      <c r="C13" s="137"/>
      <c r="D13" s="217"/>
    </row>
    <row r="14" spans="1:4" s="97" customFormat="1" x14ac:dyDescent="0.25">
      <c r="A14" s="109" t="str">
        <f>ALTERATIONS!B9</f>
        <v>BILL NO 1 - ALTERATIONS</v>
      </c>
      <c r="B14" s="96"/>
      <c r="C14" s="137">
        <f>ALTERATIONS!F105</f>
        <v>0</v>
      </c>
      <c r="D14" s="218"/>
    </row>
    <row r="15" spans="1:4" s="97" customFormat="1" x14ac:dyDescent="0.25">
      <c r="A15" s="108"/>
      <c r="B15" s="119"/>
      <c r="C15" s="137"/>
      <c r="D15" s="219"/>
    </row>
    <row r="16" spans="1:4" s="97" customFormat="1" x14ac:dyDescent="0.25">
      <c r="A16" s="108" t="str">
        <f>'BOUNDARY WALL AND FENCING'!B7</f>
        <v>SECTION NO 3 - BOUNDARY WALL AND FENCING</v>
      </c>
      <c r="B16" s="128"/>
      <c r="C16" s="137"/>
      <c r="D16" s="217"/>
    </row>
    <row r="17" spans="1:4" s="97" customFormat="1" x14ac:dyDescent="0.25">
      <c r="A17" s="109" t="str">
        <f>'BOUNDARY WALL AND FENCING'!B9</f>
        <v>BILL NO 1 - BOUNDARY WALL AND FENCING</v>
      </c>
      <c r="B17" s="96"/>
      <c r="C17" s="137">
        <f>'BOUNDARY WALL AND FENCING'!F71</f>
        <v>0</v>
      </c>
      <c r="D17" s="218"/>
    </row>
    <row r="18" spans="1:4" s="97" customFormat="1" x14ac:dyDescent="0.25">
      <c r="A18" s="109"/>
      <c r="B18" s="129"/>
      <c r="C18" s="137"/>
      <c r="D18" s="218"/>
    </row>
    <row r="19" spans="1:4" s="97" customFormat="1" ht="26.4" x14ac:dyDescent="0.25">
      <c r="A19" s="108" t="str">
        <f>'EXTERNAL WORK AND CARPORTS'!B7</f>
        <v>SECTION NO 4 - EXTERNAL WORKS AND CARPORT CANTILEVER</v>
      </c>
      <c r="B19" s="119"/>
      <c r="C19" s="137"/>
      <c r="D19" s="219"/>
    </row>
    <row r="20" spans="1:4" s="97" customFormat="1" x14ac:dyDescent="0.25">
      <c r="A20" s="109" t="str">
        <f>'EXTERNAL WORK AND CARPORTS'!B9</f>
        <v>BILL NO 1 - EXTERNAL WORKS AND CARPORT CANTILEVER</v>
      </c>
      <c r="B20" s="130"/>
      <c r="C20" s="137">
        <f>'EXTERNAL WORK AND CARPORTS'!F53</f>
        <v>0</v>
      </c>
      <c r="D20" s="218"/>
    </row>
    <row r="21" spans="1:4" s="97" customFormat="1" x14ac:dyDescent="0.25">
      <c r="A21" s="108"/>
      <c r="B21" s="119"/>
      <c r="C21" s="137"/>
      <c r="D21" s="219"/>
    </row>
    <row r="22" spans="1:4" s="97" customFormat="1" x14ac:dyDescent="0.25">
      <c r="A22" s="108" t="str">
        <f>ROOFCOVERING!B7</f>
        <v>SECTION NO 5 - ROOF COVERING</v>
      </c>
      <c r="B22" s="119"/>
      <c r="C22" s="137"/>
      <c r="D22" s="219"/>
    </row>
    <row r="23" spans="1:4" s="97" customFormat="1" x14ac:dyDescent="0.25">
      <c r="A23" s="109" t="str">
        <f>ROOFCOVERING!B9</f>
        <v>BILL NO 1 - ROOF COVERING</v>
      </c>
      <c r="B23" s="131"/>
      <c r="C23" s="137">
        <f>ROOFCOVERING!F71</f>
        <v>0</v>
      </c>
      <c r="D23" s="218"/>
    </row>
    <row r="24" spans="1:4" s="97" customFormat="1" x14ac:dyDescent="0.25">
      <c r="A24" s="109"/>
      <c r="B24" s="119"/>
      <c r="C24" s="137"/>
      <c r="D24" s="219"/>
    </row>
    <row r="25" spans="1:4" s="97" customFormat="1" x14ac:dyDescent="0.25">
      <c r="A25" s="108" t="str">
        <f>WATERPROOFING!B7</f>
        <v>SECTION NO 6 - WATERPROOFING</v>
      </c>
      <c r="B25" s="119"/>
      <c r="C25" s="137"/>
      <c r="D25" s="219"/>
    </row>
    <row r="26" spans="1:4" s="97" customFormat="1" x14ac:dyDescent="0.25">
      <c r="A26" s="109" t="str">
        <f>WATERPROOFING!B9</f>
        <v>BILL NO 1 - WATER PROOFING</v>
      </c>
      <c r="B26" s="131"/>
      <c r="C26" s="137">
        <f>WATERPROOFING!F70</f>
        <v>0</v>
      </c>
      <c r="D26" s="218"/>
    </row>
    <row r="27" spans="1:4" s="97" customFormat="1" x14ac:dyDescent="0.25">
      <c r="A27" s="109"/>
      <c r="B27" s="119"/>
      <c r="C27" s="137"/>
      <c r="D27" s="219"/>
    </row>
    <row r="28" spans="1:4" s="97" customFormat="1" x14ac:dyDescent="0.25">
      <c r="A28" s="108" t="str">
        <f>PLASTERING!B7</f>
        <v>SECTION NO 7 - PLASTERING</v>
      </c>
      <c r="B28" s="119"/>
      <c r="C28" s="137"/>
      <c r="D28" s="219"/>
    </row>
    <row r="29" spans="1:4" s="97" customFormat="1" x14ac:dyDescent="0.25">
      <c r="A29" s="109" t="str">
        <f>PLASTERING!B9</f>
        <v>BILL NO 1 - PLASTERING</v>
      </c>
      <c r="B29" s="132"/>
      <c r="C29" s="137">
        <f>PLASTERING!F72</f>
        <v>0</v>
      </c>
      <c r="D29" s="218"/>
    </row>
    <row r="30" spans="1:4" s="97" customFormat="1" x14ac:dyDescent="0.25">
      <c r="A30" s="108"/>
      <c r="B30" s="119"/>
      <c r="C30" s="137"/>
      <c r="D30" s="219"/>
    </row>
    <row r="31" spans="1:4" s="97" customFormat="1" x14ac:dyDescent="0.25">
      <c r="A31" s="108" t="str">
        <f>PAINTING!B7</f>
        <v>SECTION NO 8 - PAINTING</v>
      </c>
      <c r="B31" s="119"/>
      <c r="C31" s="137"/>
      <c r="D31" s="219"/>
    </row>
    <row r="32" spans="1:4" s="97" customFormat="1" x14ac:dyDescent="0.25">
      <c r="A32" s="109" t="str">
        <f>PAINTING!B9</f>
        <v>BILL NO 1 - PAINTING</v>
      </c>
      <c r="B32" s="131"/>
      <c r="C32" s="137">
        <f>PAINTING!F61</f>
        <v>0</v>
      </c>
      <c r="D32" s="218"/>
    </row>
    <row r="33" spans="1:4" s="97" customFormat="1" x14ac:dyDescent="0.25">
      <c r="A33" s="109"/>
      <c r="B33" s="119"/>
      <c r="C33" s="137"/>
      <c r="D33" s="219"/>
    </row>
    <row r="34" spans="1:4" s="97" customFormat="1" x14ac:dyDescent="0.25">
      <c r="A34" s="108" t="str">
        <f>METALWORK!B7</f>
        <v>SECTION NO 9 - METALWORK</v>
      </c>
      <c r="B34" s="119"/>
      <c r="C34" s="137"/>
      <c r="D34" s="219"/>
    </row>
    <row r="35" spans="1:4" s="97" customFormat="1" x14ac:dyDescent="0.25">
      <c r="A35" s="109" t="str">
        <f>METALWORK!B9</f>
        <v>BILL NO 1 - METALWORK</v>
      </c>
      <c r="B35" s="131"/>
      <c r="C35" s="137">
        <f>METALWORK!F57</f>
        <v>0</v>
      </c>
      <c r="D35" s="218"/>
    </row>
    <row r="36" spans="1:4" s="97" customFormat="1" x14ac:dyDescent="0.25">
      <c r="A36" s="108"/>
      <c r="B36" s="119"/>
      <c r="C36" s="137"/>
      <c r="D36" s="219"/>
    </row>
    <row r="37" spans="1:4" s="97" customFormat="1" x14ac:dyDescent="0.25">
      <c r="A37" s="108" t="str">
        <f>'CEILING,PARTITIONS'!B7</f>
        <v>SECTION NO 10 - CEILING,PARTITIONS AND ACCESS FLOORING</v>
      </c>
      <c r="B37" s="119"/>
      <c r="C37" s="137"/>
      <c r="D37" s="219"/>
    </row>
    <row r="38" spans="1:4" s="97" customFormat="1" x14ac:dyDescent="0.25">
      <c r="A38" s="109" t="str">
        <f>'CEILING,PARTITIONS'!B9</f>
        <v>BILL NO 1 - CEILING,PARTITIONS AND ACCESS FLOORING</v>
      </c>
      <c r="B38" s="131"/>
      <c r="C38" s="137">
        <f>'CEILING,PARTITIONS'!F53</f>
        <v>0</v>
      </c>
      <c r="D38" s="218"/>
    </row>
    <row r="39" spans="1:4" s="97" customFormat="1" x14ac:dyDescent="0.25">
      <c r="A39" s="108"/>
      <c r="B39" s="119"/>
      <c r="C39" s="137"/>
      <c r="D39" s="219"/>
    </row>
    <row r="40" spans="1:4" s="97" customFormat="1" x14ac:dyDescent="0.25">
      <c r="A40" s="108" t="str">
        <f>'FLOOR COVERING, TILING'!B7</f>
        <v>SECTION NO 11 - FLOOR COVERING, TILING AND WALL LININGS</v>
      </c>
      <c r="B40" s="119"/>
      <c r="C40" s="137"/>
      <c r="D40" s="219"/>
    </row>
    <row r="41" spans="1:4" s="97" customFormat="1" x14ac:dyDescent="0.25">
      <c r="A41" s="109" t="str">
        <f>'FLOOR COVERING, TILING'!B9</f>
        <v>BILL NO 1 - FLOOR COVERING, TILING AND WALL LININGS</v>
      </c>
      <c r="B41" s="131"/>
      <c r="C41" s="137">
        <f>'FLOOR COVERING, TILING'!F55</f>
        <v>0</v>
      </c>
      <c r="D41" s="218"/>
    </row>
    <row r="42" spans="1:4" s="97" customFormat="1" x14ac:dyDescent="0.25">
      <c r="A42" s="109"/>
      <c r="B42" s="119"/>
      <c r="C42" s="137"/>
      <c r="D42" s="219"/>
    </row>
    <row r="43" spans="1:4" s="97" customFormat="1" x14ac:dyDescent="0.25">
      <c r="A43" s="108" t="str">
        <f>'CARPENTRY AND JOINERY'!B7</f>
        <v>SECTION NO 12 - CARPENTRY AND JOINERY</v>
      </c>
      <c r="B43" s="119"/>
      <c r="C43" s="137"/>
      <c r="D43" s="219"/>
    </row>
    <row r="44" spans="1:4" s="97" customFormat="1" x14ac:dyDescent="0.25">
      <c r="A44" s="109" t="str">
        <f>'CARPENTRY AND JOINERY'!B9</f>
        <v>BILL NO 1 - CARPENTRY AND JOINERY</v>
      </c>
      <c r="B44" s="131"/>
      <c r="C44" s="137">
        <f>'CARPENTRY AND JOINERY'!F50</f>
        <v>0</v>
      </c>
      <c r="D44" s="218"/>
    </row>
    <row r="45" spans="1:4" s="97" customFormat="1" x14ac:dyDescent="0.25">
      <c r="A45" s="109"/>
      <c r="B45" s="131"/>
      <c r="C45" s="137"/>
      <c r="D45" s="218"/>
    </row>
    <row r="46" spans="1:4" s="97" customFormat="1" x14ac:dyDescent="0.25">
      <c r="A46" s="108" t="str">
        <f>'PLUMBING AND DRAINAGE'!B7</f>
        <v>SECTION NO 13 - PLUMBING AND DRAINAGE</v>
      </c>
      <c r="B46" s="119"/>
      <c r="C46" s="137"/>
      <c r="D46" s="219"/>
    </row>
    <row r="47" spans="1:4" s="97" customFormat="1" x14ac:dyDescent="0.25">
      <c r="A47" s="109" t="str">
        <f>'PLUMBING AND DRAINAGE'!B9</f>
        <v>BILL NO 1 - PLUMBING AND DRAINAGE</v>
      </c>
      <c r="B47" s="131"/>
      <c r="C47" s="137">
        <f>'PLUMBING AND DRAINAGE'!F54</f>
        <v>0</v>
      </c>
      <c r="D47" s="218"/>
    </row>
    <row r="48" spans="1:4" s="97" customFormat="1" x14ac:dyDescent="0.25">
      <c r="A48" s="109"/>
      <c r="B48" s="131"/>
      <c r="C48" s="137"/>
      <c r="D48" s="218"/>
    </row>
    <row r="49" spans="1:4" s="97" customFormat="1" x14ac:dyDescent="0.25">
      <c r="A49" s="108" t="str">
        <f>'IRONMONGERY AND ACCESSORIES'!B7</f>
        <v>SECTION NO 14 - IRONMONGERY AND ACCESSORIES</v>
      </c>
      <c r="B49" s="119"/>
      <c r="C49" s="137"/>
      <c r="D49" s="219"/>
    </row>
    <row r="50" spans="1:4" s="97" customFormat="1" x14ac:dyDescent="0.25">
      <c r="A50" s="109" t="str">
        <f>'IRONMONGERY AND ACCESSORIES'!B9</f>
        <v>BILL NO 1 - IRONMONGERY AND ACCESSORIES</v>
      </c>
      <c r="B50" s="131"/>
      <c r="C50" s="137">
        <f>'IRONMONGERY AND ACCESSORIES'!F74</f>
        <v>0</v>
      </c>
      <c r="D50" s="218"/>
    </row>
    <row r="51" spans="1:4" s="97" customFormat="1" x14ac:dyDescent="0.25">
      <c r="A51" s="109"/>
      <c r="B51" s="131"/>
      <c r="C51" s="137"/>
      <c r="D51" s="218"/>
    </row>
    <row r="52" spans="1:4" s="97" customFormat="1" x14ac:dyDescent="0.25">
      <c r="A52" s="108" t="str">
        <f>GLAZING!B7</f>
        <v>SECTION NO 15 - GLAZING</v>
      </c>
      <c r="B52" s="131"/>
      <c r="C52" s="137"/>
      <c r="D52" s="218"/>
    </row>
    <row r="53" spans="1:4" s="97" customFormat="1" x14ac:dyDescent="0.25">
      <c r="A53" s="109" t="str">
        <f>GLAZING!B9</f>
        <v>BILL NO 1 - GLAZING</v>
      </c>
      <c r="B53" s="131"/>
      <c r="C53" s="137">
        <f>GLAZING!F77</f>
        <v>0</v>
      </c>
      <c r="D53" s="218"/>
    </row>
    <row r="54" spans="1:4" s="97" customFormat="1" x14ac:dyDescent="0.25">
      <c r="A54" s="109"/>
      <c r="B54" s="131"/>
      <c r="C54" s="137"/>
      <c r="D54" s="218"/>
    </row>
    <row r="55" spans="1:4" s="97" customFormat="1" x14ac:dyDescent="0.25">
      <c r="A55" s="108" t="str">
        <f>'PROFESSIONAL SERVICES'!B7</f>
        <v xml:space="preserve">SECTION NO 16 - PROFESSIONAL SERVICES </v>
      </c>
      <c r="B55" s="131"/>
      <c r="C55" s="137"/>
      <c r="D55" s="218"/>
    </row>
    <row r="56" spans="1:4" s="97" customFormat="1" x14ac:dyDescent="0.25">
      <c r="A56" s="109" t="str">
        <f>'PROFESSIONAL SERVICES'!B9</f>
        <v>BILL NO 1 - PROFESSIONAL SERVICES</v>
      </c>
      <c r="B56" s="131"/>
      <c r="C56" s="137">
        <f>'PROFESSIONAL SERVICES'!F68</f>
        <v>2417796</v>
      </c>
      <c r="D56" s="218"/>
    </row>
    <row r="57" spans="1:4" s="97" customFormat="1" x14ac:dyDescent="0.25">
      <c r="A57" s="109"/>
      <c r="B57" s="131"/>
      <c r="C57" s="137"/>
      <c r="D57" s="218"/>
    </row>
    <row r="58" spans="1:4" s="97" customFormat="1" x14ac:dyDescent="0.25">
      <c r="A58" s="108" t="str">
        <f>'PROVISIONAL SUM'!B7</f>
        <v xml:space="preserve">SECTION NO 17 - PROVISIONAL SUMS </v>
      </c>
      <c r="B58" s="131"/>
      <c r="C58" s="137"/>
      <c r="D58" s="218"/>
    </row>
    <row r="59" spans="1:4" s="97" customFormat="1" x14ac:dyDescent="0.25">
      <c r="A59" s="109" t="str">
        <f>'PROVISIONAL SUM'!B9</f>
        <v>BILL NO 1 - PROVISIONAL SUMS</v>
      </c>
      <c r="B59" s="131"/>
      <c r="C59" s="137">
        <f>'PROVISIONAL SUM'!F84</f>
        <v>2343277.91</v>
      </c>
      <c r="D59" s="218"/>
    </row>
    <row r="60" spans="1:4" s="97" customFormat="1" x14ac:dyDescent="0.25">
      <c r="A60" s="109"/>
      <c r="B60" s="131"/>
      <c r="C60" s="137"/>
      <c r="D60" s="218"/>
    </row>
    <row r="61" spans="1:4" s="97" customFormat="1" ht="13.8" thickBot="1" x14ac:dyDescent="0.3">
      <c r="A61" s="109"/>
      <c r="B61" s="131"/>
      <c r="C61" s="137"/>
      <c r="D61" s="218"/>
    </row>
    <row r="62" spans="1:4" s="97" customFormat="1" ht="13.8" thickBot="1" x14ac:dyDescent="0.3">
      <c r="A62" s="110" t="s">
        <v>387</v>
      </c>
      <c r="B62" s="101"/>
      <c r="C62" s="263">
        <f>SUM(C12:C61)</f>
        <v>4761073.91</v>
      </c>
      <c r="D62" s="209">
        <f>SUM(D12:D61)</f>
        <v>0</v>
      </c>
    </row>
    <row r="63" spans="1:4" s="97" customFormat="1" x14ac:dyDescent="0.25">
      <c r="A63" s="258"/>
      <c r="B63" s="259"/>
      <c r="C63" s="264"/>
      <c r="D63" s="260"/>
    </row>
    <row r="64" spans="1:4" s="97" customFormat="1" x14ac:dyDescent="0.25">
      <c r="A64" s="275" t="s">
        <v>388</v>
      </c>
      <c r="B64" s="265"/>
      <c r="C64" s="270"/>
      <c r="D64" s="267"/>
    </row>
    <row r="65" spans="1:4" s="97" customFormat="1" ht="39.6" x14ac:dyDescent="0.25">
      <c r="A65" s="276" t="s">
        <v>390</v>
      </c>
      <c r="B65" s="265"/>
      <c r="C65" s="266"/>
      <c r="D65" s="267"/>
    </row>
    <row r="66" spans="1:4" x14ac:dyDescent="0.25">
      <c r="A66" s="277" t="s">
        <v>389</v>
      </c>
      <c r="B66" s="99"/>
      <c r="C66" s="137">
        <f>SUM(C10:C53)*10%</f>
        <v>0</v>
      </c>
      <c r="D66" s="269"/>
    </row>
    <row r="67" spans="1:4" ht="13.8" thickBot="1" x14ac:dyDescent="0.3">
      <c r="A67" s="278"/>
      <c r="B67" s="261"/>
      <c r="C67" s="262"/>
      <c r="D67" s="268"/>
    </row>
    <row r="68" spans="1:4" s="97" customFormat="1" ht="13.8" thickBot="1" x14ac:dyDescent="0.3">
      <c r="A68" s="110" t="s">
        <v>387</v>
      </c>
      <c r="B68" s="101"/>
      <c r="C68" s="138">
        <f>C62+C10+C66</f>
        <v>4761073.91</v>
      </c>
      <c r="D68" s="215"/>
    </row>
    <row r="69" spans="1:4" s="97" customFormat="1" x14ac:dyDescent="0.25">
      <c r="A69" s="118"/>
      <c r="B69" s="133"/>
      <c r="C69" s="206"/>
      <c r="D69" s="220"/>
    </row>
    <row r="70" spans="1:4" s="102" customFormat="1" x14ac:dyDescent="0.25">
      <c r="A70" s="279" t="s">
        <v>391</v>
      </c>
      <c r="B70" s="103"/>
      <c r="C70" s="137">
        <f>SUM(C68*15%)</f>
        <v>714161.08649999998</v>
      </c>
      <c r="D70" s="221"/>
    </row>
    <row r="71" spans="1:4" ht="13.8" thickBot="1" x14ac:dyDescent="0.3">
      <c r="A71" s="117"/>
      <c r="B71" s="134"/>
      <c r="C71" s="207"/>
      <c r="D71" s="222"/>
    </row>
    <row r="72" spans="1:4" s="102" customFormat="1" ht="16.2" thickBot="1" x14ac:dyDescent="0.35">
      <c r="A72" s="135" t="s">
        <v>394</v>
      </c>
      <c r="B72" s="136"/>
      <c r="C72" s="271">
        <f>C68+C70</f>
        <v>5475234.9965000004</v>
      </c>
      <c r="D72" s="211"/>
    </row>
    <row r="73" spans="1:4" s="102" customFormat="1" ht="13.8" thickBot="1" x14ac:dyDescent="0.3">
      <c r="A73" s="135"/>
      <c r="B73" s="136"/>
      <c r="C73" s="210"/>
      <c r="D73" s="211"/>
    </row>
  </sheetData>
  <autoFilter ref="A3:D73" xr:uid="{00000000-0009-0000-0000-000000000000}"/>
  <mergeCells count="1">
    <mergeCell ref="C3:C4"/>
  </mergeCells>
  <conditionalFormatting sqref="C72">
    <cfRule type="expression" dxfId="0" priority="1">
      <formula>$C$73="ERROR - CHECK FORMULAS"</formula>
    </cfRule>
  </conditionalFormatting>
  <printOptions horizontalCentered="1"/>
  <pageMargins left="0.196850393700787" right="0.196850393700787" top="0.39370078740157499" bottom="0.39370078740157499" header="0.196850393700787" footer="0.196850393700787"/>
  <pageSetup paperSize="9" fitToHeight="0" orientation="portrait" r:id="rId1"/>
  <headerFooter alignWithMargins="0">
    <oddHeader>&amp;RJoburg Property Company-Igano Group - MCC</oddHeader>
    <oddFooter>&amp;CPage &amp;P of &amp;N&amp;R&amp;A</oddFooter>
  </headerFooter>
  <rowBreaks count="1" manualBreakCount="1">
    <brk id="62"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747F0-F478-4514-919C-AA74685C4DB2}">
  <sheetPr filterMode="1">
    <tabColor theme="9" tint="0.59999389629810485"/>
    <pageSetUpPr fitToPage="1"/>
  </sheetPr>
  <dimension ref="A1:G119"/>
  <sheetViews>
    <sheetView showZeros="0" view="pageBreakPreview" zoomScaleNormal="75" zoomScaleSheetLayoutView="100" workbookViewId="0">
      <pane xSplit="3" ySplit="5" topLeftCell="D51" activePane="bottomRight" state="frozen"/>
      <selection activeCell="B41" sqref="B41"/>
      <selection pane="topRight" activeCell="B41" sqref="B41"/>
      <selection pane="bottomLeft" activeCell="B41" sqref="B41"/>
      <selection pane="bottomRight" activeCell="E71" sqref="E71"/>
    </sheetView>
  </sheetViews>
  <sheetFormatPr defaultColWidth="9.109375" defaultRowHeight="13.2" x14ac:dyDescent="0.25"/>
  <cols>
    <col min="1" max="1" width="8.88671875" style="155" customWidth="1"/>
    <col min="2" max="2" width="60.88671875" style="64" customWidth="1"/>
    <col min="3" max="3" width="6.88671875" style="36" customWidth="1"/>
    <col min="4" max="4" width="13.33203125" style="76" customWidth="1"/>
    <col min="5" max="5" width="19.44140625" style="36" customWidth="1"/>
    <col min="6" max="6" width="20" style="36" customWidth="1"/>
    <col min="7" max="7" width="1.5546875" style="162" customWidth="1"/>
    <col min="8" max="16384" width="9.109375" style="36"/>
  </cols>
  <sheetData>
    <row r="1" spans="1:7" s="41" customFormat="1" ht="13.8" thickBot="1" x14ac:dyDescent="0.3">
      <c r="A1" s="146"/>
      <c r="B1" s="123"/>
      <c r="C1" s="93"/>
      <c r="D1" s="53"/>
      <c r="G1" s="160"/>
    </row>
    <row r="2" spans="1:7" s="40" customFormat="1" ht="13.8" thickBot="1" x14ac:dyDescent="0.3">
      <c r="A2" s="146"/>
      <c r="B2" s="90"/>
      <c r="C2" s="93"/>
      <c r="D2" s="53"/>
      <c r="E2" s="287" t="str">
        <f>'P&amp;G'!E2:F2</f>
        <v>BOQ</v>
      </c>
      <c r="F2" s="288"/>
      <c r="G2" s="161"/>
    </row>
    <row r="3" spans="1:7" s="35" customFormat="1" ht="15.75" customHeight="1" x14ac:dyDescent="0.25">
      <c r="A3" s="147"/>
      <c r="B3" s="125" t="str">
        <f>'P&amp;G'!B3</f>
        <v>MEADOWLANDS CIVIC CENTRE</v>
      </c>
      <c r="C3" s="24"/>
      <c r="D3" s="28"/>
      <c r="E3" s="293" t="str">
        <f>'P&amp;G'!E3:F4</f>
        <v>RAND VALUE - ZAR R</v>
      </c>
      <c r="F3" s="294"/>
      <c r="G3" s="162"/>
    </row>
    <row r="4" spans="1:7" s="55" customFormat="1" ht="13.5" customHeight="1" thickBot="1" x14ac:dyDescent="0.3">
      <c r="A4" s="148" t="s">
        <v>1</v>
      </c>
      <c r="B4" s="126"/>
      <c r="C4" s="26" t="s">
        <v>1</v>
      </c>
      <c r="D4" s="27"/>
      <c r="E4" s="295"/>
      <c r="F4" s="296"/>
      <c r="G4" s="163"/>
    </row>
    <row r="5" spans="1:7" s="127" customFormat="1" ht="25.5" customHeight="1" thickBot="1" x14ac:dyDescent="0.3">
      <c r="A5" s="149" t="s">
        <v>2</v>
      </c>
      <c r="B5" s="57" t="s">
        <v>3</v>
      </c>
      <c r="C5" s="58" t="s">
        <v>4</v>
      </c>
      <c r="D5" s="59" t="s">
        <v>5</v>
      </c>
      <c r="E5" s="112" t="s">
        <v>6</v>
      </c>
      <c r="F5" s="113" t="s">
        <v>7</v>
      </c>
      <c r="G5" s="159"/>
    </row>
    <row r="6" spans="1:7" s="39" customFormat="1" x14ac:dyDescent="0.25">
      <c r="A6" s="150"/>
      <c r="B6" s="61"/>
      <c r="C6" s="62"/>
      <c r="D6" s="77"/>
      <c r="E6" s="114"/>
      <c r="F6" s="115"/>
      <c r="G6" s="159"/>
    </row>
    <row r="7" spans="1:7" x14ac:dyDescent="0.25">
      <c r="A7" s="150"/>
      <c r="B7" s="48" t="s">
        <v>228</v>
      </c>
      <c r="C7" s="62"/>
      <c r="D7" s="78">
        <v>0</v>
      </c>
      <c r="E7" s="29"/>
      <c r="F7" s="30"/>
    </row>
    <row r="8" spans="1:7" x14ac:dyDescent="0.25">
      <c r="A8" s="150"/>
      <c r="B8" s="61"/>
      <c r="C8" s="62"/>
      <c r="D8" s="78">
        <v>0</v>
      </c>
      <c r="E8" s="37"/>
      <c r="F8" s="38"/>
    </row>
    <row r="9" spans="1:7" x14ac:dyDescent="0.25">
      <c r="A9" s="150"/>
      <c r="B9" s="45" t="s">
        <v>229</v>
      </c>
      <c r="C9" s="62"/>
      <c r="D9" s="78">
        <v>0</v>
      </c>
      <c r="E9" s="29"/>
      <c r="F9" s="30"/>
    </row>
    <row r="10" spans="1:7" x14ac:dyDescent="0.25">
      <c r="A10" s="150"/>
      <c r="B10" s="42"/>
      <c r="C10" s="62"/>
      <c r="D10" s="78">
        <v>0</v>
      </c>
      <c r="E10" s="29"/>
      <c r="F10" s="30"/>
      <c r="G10" s="164"/>
    </row>
    <row r="11" spans="1:7" x14ac:dyDescent="0.25">
      <c r="A11" s="150"/>
      <c r="B11" s="227" t="s">
        <v>122</v>
      </c>
      <c r="C11" s="62"/>
      <c r="D11" s="78"/>
      <c r="E11" s="29"/>
      <c r="F11" s="30"/>
      <c r="G11" s="164"/>
    </row>
    <row r="12" spans="1:7" ht="26.4" x14ac:dyDescent="0.25">
      <c r="A12" s="150"/>
      <c r="B12" s="43" t="s">
        <v>123</v>
      </c>
      <c r="C12" s="62"/>
      <c r="D12" s="78"/>
      <c r="E12" s="29"/>
      <c r="F12" s="30"/>
      <c r="G12" s="164"/>
    </row>
    <row r="13" spans="1:7" x14ac:dyDescent="0.25">
      <c r="A13" s="150"/>
      <c r="B13" s="43"/>
      <c r="C13" s="62"/>
      <c r="D13" s="78"/>
      <c r="E13" s="29"/>
      <c r="F13" s="30"/>
      <c r="G13" s="164"/>
    </row>
    <row r="14" spans="1:7" ht="39.6" x14ac:dyDescent="0.25">
      <c r="A14" s="150"/>
      <c r="B14" s="230" t="s">
        <v>230</v>
      </c>
      <c r="C14" s="62"/>
      <c r="D14" s="78"/>
      <c r="E14" s="29"/>
      <c r="F14" s="30"/>
      <c r="G14" s="164"/>
    </row>
    <row r="15" spans="1:7" x14ac:dyDescent="0.25">
      <c r="A15" s="150"/>
      <c r="B15" s="231"/>
      <c r="C15" s="62"/>
      <c r="D15" s="78"/>
      <c r="E15" s="29"/>
      <c r="F15" s="30"/>
      <c r="G15" s="164"/>
    </row>
    <row r="16" spans="1:7" x14ac:dyDescent="0.25">
      <c r="A16" s="228"/>
      <c r="B16" s="231" t="s">
        <v>231</v>
      </c>
      <c r="C16" s="229"/>
      <c r="D16" s="78"/>
      <c r="E16" s="142"/>
      <c r="F16" s="141"/>
      <c r="G16" s="164"/>
    </row>
    <row r="17" spans="1:7" ht="82.2" customHeight="1" x14ac:dyDescent="0.25">
      <c r="A17" s="228">
        <v>1</v>
      </c>
      <c r="B17" s="230" t="s">
        <v>232</v>
      </c>
      <c r="C17" s="229" t="s">
        <v>8</v>
      </c>
      <c r="D17" s="78">
        <v>1</v>
      </c>
      <c r="E17" s="142"/>
      <c r="F17" s="141">
        <f t="shared" ref="F17" si="0">E17*D17</f>
        <v>0</v>
      </c>
      <c r="G17" s="164"/>
    </row>
    <row r="18" spans="1:7" ht="92.4" x14ac:dyDescent="0.25">
      <c r="A18" s="151">
        <v>2</v>
      </c>
      <c r="B18" s="230" t="s">
        <v>233</v>
      </c>
      <c r="C18" s="229" t="s">
        <v>8</v>
      </c>
      <c r="D18" s="78">
        <v>1</v>
      </c>
      <c r="E18" s="142"/>
      <c r="F18" s="141">
        <f t="shared" ref="F18" si="1">E18*D18</f>
        <v>0</v>
      </c>
      <c r="G18" s="164"/>
    </row>
    <row r="19" spans="1:7" x14ac:dyDescent="0.25">
      <c r="A19" s="151"/>
      <c r="B19" s="232"/>
      <c r="C19" s="63"/>
      <c r="D19" s="78"/>
      <c r="E19" s="142"/>
      <c r="F19" s="141">
        <f t="shared" ref="F19:F31" si="2">E19*D19</f>
        <v>0</v>
      </c>
      <c r="G19" s="164"/>
    </row>
    <row r="20" spans="1:7" s="64" customFormat="1" x14ac:dyDescent="0.25">
      <c r="A20" s="151"/>
      <c r="B20" s="232" t="s">
        <v>234</v>
      </c>
      <c r="C20" s="63"/>
      <c r="D20" s="78"/>
      <c r="E20" s="142"/>
      <c r="F20" s="141"/>
      <c r="G20" s="164"/>
    </row>
    <row r="21" spans="1:7" ht="26.4" x14ac:dyDescent="0.25">
      <c r="A21" s="151">
        <v>3</v>
      </c>
      <c r="B21" s="230" t="s">
        <v>235</v>
      </c>
      <c r="C21" s="63" t="s">
        <v>8</v>
      </c>
      <c r="D21" s="78">
        <v>6</v>
      </c>
      <c r="E21" s="142"/>
      <c r="F21" s="141">
        <f t="shared" si="2"/>
        <v>0</v>
      </c>
      <c r="G21" s="164"/>
    </row>
    <row r="22" spans="1:7" ht="26.4" x14ac:dyDescent="0.25">
      <c r="A22" s="151">
        <v>4</v>
      </c>
      <c r="B22" s="230" t="s">
        <v>236</v>
      </c>
      <c r="C22" s="63" t="s">
        <v>8</v>
      </c>
      <c r="D22" s="78">
        <v>2</v>
      </c>
      <c r="E22" s="142"/>
      <c r="F22" s="141">
        <f t="shared" si="2"/>
        <v>0</v>
      </c>
      <c r="G22" s="164"/>
    </row>
    <row r="23" spans="1:7" x14ac:dyDescent="0.25">
      <c r="A23" s="151"/>
      <c r="B23" s="230"/>
      <c r="C23" s="63"/>
      <c r="D23" s="78"/>
      <c r="E23" s="142"/>
      <c r="F23" s="141"/>
      <c r="G23" s="164"/>
    </row>
    <row r="24" spans="1:7" ht="26.4" x14ac:dyDescent="0.25">
      <c r="A24" s="151"/>
      <c r="B24" s="231" t="s">
        <v>237</v>
      </c>
      <c r="C24" s="63"/>
      <c r="D24" s="78"/>
      <c r="E24" s="142"/>
      <c r="F24" s="141">
        <f t="shared" si="2"/>
        <v>0</v>
      </c>
      <c r="G24" s="164"/>
    </row>
    <row r="25" spans="1:7" x14ac:dyDescent="0.25">
      <c r="A25" s="151"/>
      <c r="B25" s="51" t="s">
        <v>238</v>
      </c>
      <c r="C25" s="63"/>
      <c r="D25" s="78"/>
      <c r="E25" s="142"/>
      <c r="F25" s="141">
        <f t="shared" si="2"/>
        <v>0</v>
      </c>
      <c r="G25" s="164"/>
    </row>
    <row r="26" spans="1:7" ht="26.4" x14ac:dyDescent="0.25">
      <c r="A26" s="151">
        <v>5</v>
      </c>
      <c r="B26" s="44" t="s">
        <v>239</v>
      </c>
      <c r="C26" s="63" t="s">
        <v>8</v>
      </c>
      <c r="D26" s="78">
        <v>3</v>
      </c>
      <c r="E26" s="142"/>
      <c r="F26" s="141">
        <f t="shared" si="2"/>
        <v>0</v>
      </c>
      <c r="G26" s="164"/>
    </row>
    <row r="27" spans="1:7" ht="26.4" x14ac:dyDescent="0.25">
      <c r="A27" s="151">
        <v>6</v>
      </c>
      <c r="B27" s="44" t="s">
        <v>240</v>
      </c>
      <c r="C27" s="63" t="s">
        <v>8</v>
      </c>
      <c r="D27" s="78">
        <v>8</v>
      </c>
      <c r="E27" s="142"/>
      <c r="F27" s="141">
        <f t="shared" si="2"/>
        <v>0</v>
      </c>
      <c r="G27" s="164"/>
    </row>
    <row r="28" spans="1:7" x14ac:dyDescent="0.25">
      <c r="A28" s="151"/>
      <c r="B28" s="51" t="s">
        <v>241</v>
      </c>
      <c r="C28" s="63"/>
      <c r="D28" s="78"/>
      <c r="E28" s="142"/>
      <c r="F28" s="141">
        <f t="shared" si="2"/>
        <v>0</v>
      </c>
      <c r="G28" s="164"/>
    </row>
    <row r="29" spans="1:7" x14ac:dyDescent="0.25">
      <c r="A29" s="151">
        <v>7</v>
      </c>
      <c r="B29" s="44" t="s">
        <v>242</v>
      </c>
      <c r="C29" s="63" t="s">
        <v>8</v>
      </c>
      <c r="D29" s="78">
        <v>16</v>
      </c>
      <c r="E29" s="142"/>
      <c r="F29" s="141">
        <f t="shared" si="2"/>
        <v>0</v>
      </c>
      <c r="G29" s="164"/>
    </row>
    <row r="30" spans="1:7" ht="26.4" x14ac:dyDescent="0.25">
      <c r="A30" s="151">
        <v>8</v>
      </c>
      <c r="B30" s="44" t="s">
        <v>243</v>
      </c>
      <c r="C30" s="63" t="s">
        <v>8</v>
      </c>
      <c r="D30" s="78">
        <v>15</v>
      </c>
      <c r="E30" s="142"/>
      <c r="F30" s="141">
        <f t="shared" si="2"/>
        <v>0</v>
      </c>
      <c r="G30" s="164"/>
    </row>
    <row r="31" spans="1:7" ht="26.4" x14ac:dyDescent="0.25">
      <c r="A31" s="151">
        <v>9</v>
      </c>
      <c r="B31" s="44" t="s">
        <v>244</v>
      </c>
      <c r="C31" s="63" t="s">
        <v>8</v>
      </c>
      <c r="D31" s="78">
        <v>23</v>
      </c>
      <c r="E31" s="142"/>
      <c r="F31" s="141">
        <f t="shared" si="2"/>
        <v>0</v>
      </c>
      <c r="G31" s="164"/>
    </row>
    <row r="32" spans="1:7" x14ac:dyDescent="0.25">
      <c r="A32" s="151"/>
      <c r="B32" s="44"/>
      <c r="C32" s="63"/>
      <c r="D32" s="78"/>
      <c r="E32" s="142"/>
      <c r="F32" s="141"/>
      <c r="G32" s="164"/>
    </row>
    <row r="33" spans="1:7" x14ac:dyDescent="0.25">
      <c r="A33" s="151"/>
      <c r="B33" s="44"/>
      <c r="C33" s="63"/>
      <c r="D33" s="78"/>
      <c r="E33" s="142"/>
      <c r="F33" s="141"/>
      <c r="G33" s="164"/>
    </row>
    <row r="34" spans="1:7" s="64" customFormat="1" x14ac:dyDescent="0.25">
      <c r="A34" s="151"/>
      <c r="B34" s="44"/>
      <c r="C34" s="63"/>
      <c r="D34" s="78"/>
      <c r="E34" s="142"/>
      <c r="F34" s="141">
        <f>E34*D34</f>
        <v>0</v>
      </c>
      <c r="G34" s="164"/>
    </row>
    <row r="35" spans="1:7" s="64" customFormat="1" x14ac:dyDescent="0.25">
      <c r="A35" s="151"/>
      <c r="B35" s="44"/>
      <c r="C35" s="63"/>
      <c r="D35" s="78"/>
      <c r="E35" s="142"/>
      <c r="F35" s="141"/>
      <c r="G35" s="164"/>
    </row>
    <row r="36" spans="1:7" x14ac:dyDescent="0.25">
      <c r="A36" s="151"/>
      <c r="B36" s="51"/>
      <c r="C36" s="63"/>
      <c r="D36" s="78"/>
      <c r="E36" s="142"/>
      <c r="F36" s="141">
        <f t="shared" ref="F36:F52" si="3">E36*D36</f>
        <v>0</v>
      </c>
      <c r="G36" s="164"/>
    </row>
    <row r="37" spans="1:7" x14ac:dyDescent="0.25">
      <c r="A37" s="151"/>
      <c r="B37" s="44"/>
      <c r="C37" s="63"/>
      <c r="D37" s="78"/>
      <c r="E37" s="142"/>
      <c r="F37" s="141">
        <f t="shared" si="3"/>
        <v>0</v>
      </c>
      <c r="G37" s="164"/>
    </row>
    <row r="38" spans="1:7" x14ac:dyDescent="0.25">
      <c r="A38" s="151"/>
      <c r="B38" s="44"/>
      <c r="C38" s="63"/>
      <c r="D38" s="78"/>
      <c r="E38" s="142"/>
      <c r="F38" s="143"/>
      <c r="G38" s="164"/>
    </row>
    <row r="39" spans="1:7" x14ac:dyDescent="0.25">
      <c r="A39" s="151"/>
      <c r="B39" s="51"/>
      <c r="C39" s="63"/>
      <c r="D39" s="78"/>
      <c r="E39" s="142"/>
      <c r="F39" s="143">
        <f t="shared" si="3"/>
        <v>0</v>
      </c>
      <c r="G39" s="164"/>
    </row>
    <row r="40" spans="1:7" x14ac:dyDescent="0.25">
      <c r="A40" s="151"/>
      <c r="B40" s="44"/>
      <c r="C40" s="63"/>
      <c r="D40" s="78"/>
      <c r="E40" s="142"/>
      <c r="F40" s="141">
        <f t="shared" si="3"/>
        <v>0</v>
      </c>
      <c r="G40" s="164"/>
    </row>
    <row r="41" spans="1:7" x14ac:dyDescent="0.25">
      <c r="A41" s="151"/>
      <c r="B41" s="51"/>
      <c r="C41" s="63"/>
      <c r="D41" s="78"/>
      <c r="E41" s="142"/>
      <c r="F41" s="143">
        <f t="shared" si="3"/>
        <v>0</v>
      </c>
      <c r="G41" s="164"/>
    </row>
    <row r="42" spans="1:7" x14ac:dyDescent="0.25">
      <c r="A42" s="151"/>
      <c r="B42" s="51"/>
      <c r="C42" s="63"/>
      <c r="D42" s="78"/>
      <c r="E42" s="142"/>
      <c r="F42" s="141"/>
      <c r="G42" s="164"/>
    </row>
    <row r="43" spans="1:7" x14ac:dyDescent="0.25">
      <c r="A43" s="151"/>
      <c r="B43" s="54"/>
      <c r="C43" s="63"/>
      <c r="D43" s="78"/>
      <c r="E43" s="142"/>
      <c r="F43" s="141">
        <f t="shared" si="3"/>
        <v>0</v>
      </c>
      <c r="G43" s="164"/>
    </row>
    <row r="44" spans="1:7" x14ac:dyDescent="0.25">
      <c r="A44" s="151"/>
      <c r="B44" s="54"/>
      <c r="C44" s="63"/>
      <c r="D44" s="78"/>
      <c r="E44" s="142"/>
      <c r="F44" s="141"/>
      <c r="G44" s="164"/>
    </row>
    <row r="45" spans="1:7" x14ac:dyDescent="0.25">
      <c r="A45" s="151"/>
      <c r="B45" s="51"/>
      <c r="C45" s="63"/>
      <c r="D45" s="78"/>
      <c r="E45" s="142"/>
      <c r="F45" s="141">
        <f t="shared" si="3"/>
        <v>0</v>
      </c>
      <c r="G45" s="164"/>
    </row>
    <row r="46" spans="1:7" x14ac:dyDescent="0.25">
      <c r="A46" s="151"/>
      <c r="B46" s="44"/>
      <c r="C46" s="63"/>
      <c r="D46" s="78"/>
      <c r="E46" s="142"/>
      <c r="F46" s="141">
        <f t="shared" si="3"/>
        <v>0</v>
      </c>
      <c r="G46" s="164"/>
    </row>
    <row r="47" spans="1:7" x14ac:dyDescent="0.25">
      <c r="A47" s="151"/>
      <c r="B47" s="44"/>
      <c r="C47" s="63"/>
      <c r="D47" s="78"/>
      <c r="E47" s="142"/>
      <c r="F47" s="141">
        <f t="shared" si="3"/>
        <v>0</v>
      </c>
      <c r="G47" s="164"/>
    </row>
    <row r="48" spans="1:7" ht="11.4" customHeight="1" x14ac:dyDescent="0.25">
      <c r="A48" s="151"/>
      <c r="B48" s="51"/>
      <c r="C48" s="63"/>
      <c r="D48" s="78"/>
      <c r="E48" s="142"/>
      <c r="F48" s="141"/>
      <c r="G48" s="164"/>
    </row>
    <row r="49" spans="1:7" x14ac:dyDescent="0.25">
      <c r="A49" s="151"/>
      <c r="B49" s="44"/>
      <c r="C49" s="63"/>
      <c r="D49" s="78"/>
      <c r="E49" s="142"/>
      <c r="F49" s="141">
        <f t="shared" si="3"/>
        <v>0</v>
      </c>
      <c r="G49" s="164"/>
    </row>
    <row r="50" spans="1:7" x14ac:dyDescent="0.25">
      <c r="A50" s="151"/>
      <c r="B50" s="44"/>
      <c r="C50" s="63"/>
      <c r="D50" s="78"/>
      <c r="E50" s="142"/>
      <c r="F50" s="141"/>
      <c r="G50" s="164"/>
    </row>
    <row r="51" spans="1:7" x14ac:dyDescent="0.25">
      <c r="A51" s="151"/>
      <c r="B51" s="51"/>
      <c r="C51" s="63"/>
      <c r="D51" s="78"/>
      <c r="E51" s="142"/>
      <c r="F51" s="141">
        <f t="shared" si="3"/>
        <v>0</v>
      </c>
      <c r="G51" s="164"/>
    </row>
    <row r="52" spans="1:7" ht="13.8" thickBot="1" x14ac:dyDescent="0.3">
      <c r="A52" s="151"/>
      <c r="B52" s="44"/>
      <c r="C52" s="63"/>
      <c r="D52" s="78"/>
      <c r="E52" s="142"/>
      <c r="F52" s="141">
        <f t="shared" si="3"/>
        <v>0</v>
      </c>
      <c r="G52" s="164"/>
    </row>
    <row r="53" spans="1:7" ht="13.8" thickBot="1" x14ac:dyDescent="0.3">
      <c r="A53" s="156"/>
      <c r="B53" s="47" t="s">
        <v>11</v>
      </c>
      <c r="C53" s="66"/>
      <c r="D53" s="79"/>
      <c r="E53" s="144"/>
      <c r="F53" s="224">
        <f>SUM(F6:F52)</f>
        <v>0</v>
      </c>
    </row>
    <row r="54" spans="1:7" s="22" customFormat="1" x14ac:dyDescent="0.25">
      <c r="A54" s="151"/>
      <c r="B54" s="43"/>
      <c r="C54" s="67"/>
      <c r="D54" s="80"/>
      <c r="E54" s="68"/>
      <c r="F54" s="69"/>
      <c r="G54" s="162"/>
    </row>
    <row r="55" spans="1:7" s="22" customFormat="1" x14ac:dyDescent="0.25">
      <c r="A55" s="152"/>
      <c r="B55" s="48" t="str">
        <f>CONCATENATE("SUMMARY ",B7)</f>
        <v>SUMMARY SECTION NO 9 - METALWORK</v>
      </c>
      <c r="C55" s="33"/>
      <c r="D55" s="49"/>
      <c r="E55" s="68"/>
      <c r="F55" s="70"/>
      <c r="G55" s="162"/>
    </row>
    <row r="56" spans="1:7" s="22" customFormat="1" x14ac:dyDescent="0.25">
      <c r="A56" s="152"/>
      <c r="B56" s="34" t="str">
        <f>B9</f>
        <v>BILL NO 1 - METALWORK</v>
      </c>
      <c r="C56" s="33"/>
      <c r="D56" s="49"/>
      <c r="E56" s="68"/>
      <c r="F56" s="225">
        <f>F53</f>
        <v>0</v>
      </c>
      <c r="G56" s="162"/>
    </row>
    <row r="57" spans="1:7" s="22" customFormat="1" x14ac:dyDescent="0.25">
      <c r="A57" s="152"/>
      <c r="B57" s="50" t="str">
        <f>CONCATENATE("TOTAL ",B7)</f>
        <v>TOTAL SECTION NO 9 - METALWORK</v>
      </c>
      <c r="C57" s="33"/>
      <c r="D57" s="49"/>
      <c r="E57" s="68"/>
      <c r="F57" s="226">
        <f>SUM(F56:F56)</f>
        <v>0</v>
      </c>
      <c r="G57" s="162"/>
    </row>
    <row r="58" spans="1:7" s="22" customFormat="1" ht="13.8" thickBot="1" x14ac:dyDescent="0.3">
      <c r="A58" s="153"/>
      <c r="B58" s="71"/>
      <c r="C58" s="32"/>
      <c r="D58" s="46"/>
      <c r="E58" s="72"/>
      <c r="F58" s="73"/>
      <c r="G58" s="162"/>
    </row>
    <row r="59" spans="1:7" s="41" customFormat="1" x14ac:dyDescent="0.25">
      <c r="A59" s="154"/>
      <c r="B59" s="74"/>
      <c r="D59" s="75"/>
      <c r="G59" s="162"/>
    </row>
    <row r="60" spans="1:7" s="41" customFormat="1" x14ac:dyDescent="0.25">
      <c r="A60" s="154"/>
      <c r="B60" s="74"/>
      <c r="D60" s="173"/>
      <c r="G60" s="162"/>
    </row>
    <row r="61" spans="1:7" s="41" customFormat="1" x14ac:dyDescent="0.25">
      <c r="A61" s="154"/>
      <c r="B61" s="74"/>
      <c r="D61" s="75"/>
      <c r="G61" s="162"/>
    </row>
    <row r="62" spans="1:7" s="41" customFormat="1" x14ac:dyDescent="0.25">
      <c r="A62" s="154"/>
      <c r="B62" s="74"/>
      <c r="D62" s="75"/>
      <c r="G62" s="162"/>
    </row>
    <row r="63" spans="1:7" s="41" customFormat="1" x14ac:dyDescent="0.25">
      <c r="A63" s="154"/>
      <c r="B63" s="74"/>
      <c r="D63" s="75"/>
      <c r="G63" s="162"/>
    </row>
    <row r="64" spans="1:7" s="41" customFormat="1" x14ac:dyDescent="0.25">
      <c r="A64" s="154"/>
      <c r="B64" s="74"/>
      <c r="D64" s="75"/>
      <c r="G64" s="162"/>
    </row>
    <row r="65" spans="1:7" s="41" customFormat="1" x14ac:dyDescent="0.25">
      <c r="A65" s="154"/>
      <c r="B65" s="74"/>
      <c r="D65" s="75"/>
      <c r="G65" s="162"/>
    </row>
    <row r="66" spans="1:7" s="41" customFormat="1" x14ac:dyDescent="0.25">
      <c r="A66" s="154"/>
      <c r="B66" s="74"/>
      <c r="D66" s="75"/>
      <c r="G66" s="162"/>
    </row>
    <row r="67" spans="1:7" s="41" customFormat="1" x14ac:dyDescent="0.25">
      <c r="A67" s="154"/>
      <c r="B67" s="74"/>
      <c r="D67" s="75"/>
      <c r="G67" s="162"/>
    </row>
    <row r="68" spans="1:7" s="41" customFormat="1" x14ac:dyDescent="0.25">
      <c r="A68" s="154"/>
      <c r="B68" s="74"/>
      <c r="D68" s="75"/>
      <c r="G68" s="162"/>
    </row>
    <row r="69" spans="1:7" s="41" customFormat="1" x14ac:dyDescent="0.25">
      <c r="A69" s="154"/>
      <c r="B69" s="74"/>
      <c r="D69" s="75"/>
      <c r="G69" s="162"/>
    </row>
    <row r="70" spans="1:7" s="41" customFormat="1" x14ac:dyDescent="0.25">
      <c r="A70" s="154"/>
      <c r="B70" s="74"/>
      <c r="D70" s="75"/>
      <c r="G70" s="162"/>
    </row>
    <row r="71" spans="1:7" s="41" customFormat="1" x14ac:dyDescent="0.25">
      <c r="A71" s="154"/>
      <c r="B71" s="74"/>
      <c r="D71" s="75"/>
      <c r="G71" s="162"/>
    </row>
    <row r="72" spans="1:7" s="41" customFormat="1" x14ac:dyDescent="0.25">
      <c r="A72" s="154"/>
      <c r="B72" s="74"/>
      <c r="D72" s="75"/>
      <c r="G72" s="162"/>
    </row>
    <row r="73" spans="1:7" s="41" customFormat="1" x14ac:dyDescent="0.25">
      <c r="A73" s="154"/>
      <c r="B73" s="74"/>
      <c r="D73" s="75"/>
      <c r="G73" s="162"/>
    </row>
    <row r="74" spans="1:7" s="41" customFormat="1" x14ac:dyDescent="0.25">
      <c r="A74" s="154"/>
      <c r="B74" s="74"/>
      <c r="D74" s="75"/>
      <c r="G74" s="162"/>
    </row>
    <row r="75" spans="1:7" s="41" customFormat="1" x14ac:dyDescent="0.25">
      <c r="A75" s="154"/>
      <c r="B75" s="74"/>
      <c r="D75" s="75"/>
      <c r="G75" s="162"/>
    </row>
    <row r="76" spans="1:7" s="41" customFormat="1" x14ac:dyDescent="0.25">
      <c r="A76" s="154"/>
      <c r="B76" s="74"/>
      <c r="D76" s="75"/>
      <c r="G76" s="162"/>
    </row>
    <row r="77" spans="1:7" s="41" customFormat="1" x14ac:dyDescent="0.25">
      <c r="A77" s="154"/>
      <c r="B77" s="74"/>
      <c r="D77" s="75"/>
      <c r="G77" s="162"/>
    </row>
    <row r="78" spans="1:7" s="41" customFormat="1" x14ac:dyDescent="0.25">
      <c r="A78" s="154"/>
      <c r="B78" s="74"/>
      <c r="D78" s="75"/>
      <c r="G78" s="162"/>
    </row>
    <row r="79" spans="1:7" s="41" customFormat="1" x14ac:dyDescent="0.25">
      <c r="A79" s="154"/>
      <c r="B79" s="74"/>
      <c r="D79" s="75"/>
      <c r="G79" s="162"/>
    </row>
    <row r="80" spans="1:7" s="41" customFormat="1" x14ac:dyDescent="0.25">
      <c r="A80" s="154"/>
      <c r="B80" s="74"/>
      <c r="D80" s="75"/>
      <c r="G80" s="162"/>
    </row>
    <row r="81" spans="1:7" s="41" customFormat="1" x14ac:dyDescent="0.25">
      <c r="A81" s="154"/>
      <c r="B81" s="74"/>
      <c r="D81" s="75"/>
      <c r="G81" s="162"/>
    </row>
    <row r="82" spans="1:7" s="41" customFormat="1" x14ac:dyDescent="0.25">
      <c r="A82" s="154"/>
      <c r="B82" s="74"/>
      <c r="D82" s="75"/>
      <c r="G82" s="162"/>
    </row>
    <row r="83" spans="1:7" s="41" customFormat="1" x14ac:dyDescent="0.25">
      <c r="A83" s="154"/>
      <c r="B83" s="74"/>
      <c r="D83" s="75"/>
      <c r="G83" s="162"/>
    </row>
    <row r="84" spans="1:7" s="41" customFormat="1" x14ac:dyDescent="0.25">
      <c r="A84" s="154"/>
      <c r="B84" s="74"/>
      <c r="D84" s="75"/>
      <c r="G84" s="162"/>
    </row>
    <row r="85" spans="1:7" s="41" customFormat="1" x14ac:dyDescent="0.25">
      <c r="A85" s="154"/>
      <c r="B85" s="74"/>
      <c r="D85" s="75"/>
      <c r="G85" s="162"/>
    </row>
    <row r="86" spans="1:7" s="41" customFormat="1" x14ac:dyDescent="0.25">
      <c r="A86" s="154"/>
      <c r="B86" s="74"/>
      <c r="D86" s="75"/>
      <c r="G86" s="162"/>
    </row>
    <row r="87" spans="1:7" s="41" customFormat="1" x14ac:dyDescent="0.25">
      <c r="A87" s="154"/>
      <c r="B87" s="74"/>
      <c r="D87" s="75"/>
      <c r="G87" s="162"/>
    </row>
    <row r="88" spans="1:7" s="41" customFormat="1" x14ac:dyDescent="0.25">
      <c r="A88" s="154"/>
      <c r="B88" s="74"/>
      <c r="D88" s="75"/>
      <c r="G88" s="162"/>
    </row>
    <row r="89" spans="1:7" s="41" customFormat="1" x14ac:dyDescent="0.25">
      <c r="A89" s="154"/>
      <c r="B89" s="74"/>
      <c r="D89" s="75"/>
      <c r="G89" s="162"/>
    </row>
    <row r="90" spans="1:7" s="41" customFormat="1" x14ac:dyDescent="0.25">
      <c r="A90" s="154"/>
      <c r="B90" s="74"/>
      <c r="D90" s="75"/>
      <c r="G90" s="162"/>
    </row>
    <row r="91" spans="1:7" s="41" customFormat="1" x14ac:dyDescent="0.25">
      <c r="A91" s="154"/>
      <c r="B91" s="74"/>
      <c r="D91" s="75"/>
      <c r="G91" s="162"/>
    </row>
    <row r="92" spans="1:7" s="41" customFormat="1" x14ac:dyDescent="0.25">
      <c r="A92" s="154"/>
      <c r="B92" s="74"/>
      <c r="D92" s="75"/>
      <c r="G92" s="162"/>
    </row>
    <row r="93" spans="1:7" s="41" customFormat="1" x14ac:dyDescent="0.25">
      <c r="A93" s="154"/>
      <c r="B93" s="74"/>
      <c r="D93" s="75"/>
      <c r="G93" s="162"/>
    </row>
    <row r="94" spans="1:7" s="41" customFormat="1" x14ac:dyDescent="0.25">
      <c r="A94" s="154"/>
      <c r="B94" s="74"/>
      <c r="D94" s="75"/>
      <c r="G94" s="162"/>
    </row>
    <row r="95" spans="1:7" s="41" customFormat="1" x14ac:dyDescent="0.25">
      <c r="A95" s="154"/>
      <c r="B95" s="74"/>
      <c r="D95" s="75"/>
      <c r="G95" s="162"/>
    </row>
    <row r="96" spans="1:7" s="41" customFormat="1" x14ac:dyDescent="0.25">
      <c r="A96" s="154"/>
      <c r="B96" s="74"/>
      <c r="D96" s="75"/>
      <c r="G96" s="162"/>
    </row>
    <row r="97" spans="1:7" s="41" customFormat="1" x14ac:dyDescent="0.25">
      <c r="A97" s="154"/>
      <c r="B97" s="74"/>
      <c r="D97" s="75"/>
      <c r="G97" s="162"/>
    </row>
    <row r="98" spans="1:7" s="41" customFormat="1" x14ac:dyDescent="0.25">
      <c r="A98" s="154"/>
      <c r="B98" s="74"/>
      <c r="D98" s="75"/>
      <c r="G98" s="162"/>
    </row>
    <row r="99" spans="1:7" s="41" customFormat="1" x14ac:dyDescent="0.25">
      <c r="A99" s="154"/>
      <c r="B99" s="74"/>
      <c r="D99" s="75"/>
      <c r="G99" s="162"/>
    </row>
    <row r="100" spans="1:7" s="41" customFormat="1" x14ac:dyDescent="0.25">
      <c r="A100" s="154"/>
      <c r="B100" s="74"/>
      <c r="D100" s="75"/>
      <c r="G100" s="162"/>
    </row>
    <row r="101" spans="1:7" s="41" customFormat="1" x14ac:dyDescent="0.25">
      <c r="A101" s="154"/>
      <c r="B101" s="74"/>
      <c r="D101" s="75"/>
      <c r="G101" s="162"/>
    </row>
    <row r="102" spans="1:7" s="41" customFormat="1" x14ac:dyDescent="0.25">
      <c r="A102" s="154"/>
      <c r="B102" s="74"/>
      <c r="D102" s="75"/>
      <c r="G102" s="162"/>
    </row>
    <row r="103" spans="1:7" s="41" customFormat="1" x14ac:dyDescent="0.25">
      <c r="A103" s="154"/>
      <c r="B103" s="74"/>
      <c r="D103" s="75"/>
      <c r="G103" s="162"/>
    </row>
    <row r="104" spans="1:7" s="41" customFormat="1" x14ac:dyDescent="0.25">
      <c r="A104" s="154"/>
      <c r="B104" s="74"/>
      <c r="D104" s="75"/>
      <c r="G104" s="162"/>
    </row>
    <row r="105" spans="1:7" s="41" customFormat="1" x14ac:dyDescent="0.25">
      <c r="A105" s="154"/>
      <c r="B105" s="74"/>
      <c r="D105" s="75"/>
      <c r="G105" s="162"/>
    </row>
    <row r="106" spans="1:7" s="41" customFormat="1" x14ac:dyDescent="0.25">
      <c r="A106" s="154"/>
      <c r="B106" s="74"/>
      <c r="D106" s="75"/>
      <c r="G106" s="162"/>
    </row>
    <row r="107" spans="1:7" s="41" customFormat="1" x14ac:dyDescent="0.25">
      <c r="A107" s="154"/>
      <c r="B107" s="74"/>
      <c r="D107" s="75"/>
      <c r="G107" s="162"/>
    </row>
    <row r="108" spans="1:7" s="41" customFormat="1" x14ac:dyDescent="0.25">
      <c r="A108" s="154"/>
      <c r="B108" s="74"/>
      <c r="D108" s="75"/>
      <c r="G108" s="162"/>
    </row>
    <row r="109" spans="1:7" s="41" customFormat="1" x14ac:dyDescent="0.25">
      <c r="A109" s="154"/>
      <c r="B109" s="74"/>
      <c r="D109" s="75"/>
      <c r="G109" s="162"/>
    </row>
    <row r="110" spans="1:7" s="41" customFormat="1" x14ac:dyDescent="0.25">
      <c r="A110" s="154"/>
      <c r="B110" s="74"/>
      <c r="D110" s="75"/>
      <c r="G110" s="162"/>
    </row>
    <row r="111" spans="1:7" s="41" customFormat="1" x14ac:dyDescent="0.25">
      <c r="A111" s="154"/>
      <c r="B111" s="74"/>
      <c r="D111" s="75"/>
      <c r="G111" s="162"/>
    </row>
    <row r="112" spans="1:7" s="41" customFormat="1" x14ac:dyDescent="0.25">
      <c r="A112" s="154"/>
      <c r="B112" s="74"/>
      <c r="D112" s="75"/>
      <c r="G112" s="162"/>
    </row>
    <row r="113" spans="1:7" s="41" customFormat="1" x14ac:dyDescent="0.25">
      <c r="A113" s="154"/>
      <c r="B113" s="74"/>
      <c r="D113" s="75"/>
      <c r="G113" s="162"/>
    </row>
    <row r="114" spans="1:7" s="41" customFormat="1" x14ac:dyDescent="0.25">
      <c r="A114" s="154"/>
      <c r="B114" s="74"/>
      <c r="D114" s="75"/>
      <c r="G114" s="162"/>
    </row>
    <row r="115" spans="1:7" s="41" customFormat="1" x14ac:dyDescent="0.25">
      <c r="A115" s="154"/>
      <c r="B115" s="74"/>
      <c r="D115" s="75"/>
      <c r="G115" s="162"/>
    </row>
    <row r="116" spans="1:7" s="41" customFormat="1" x14ac:dyDescent="0.25">
      <c r="A116" s="154"/>
      <c r="B116" s="74"/>
      <c r="D116" s="75"/>
      <c r="G116" s="162"/>
    </row>
    <row r="117" spans="1:7" s="41" customFormat="1" x14ac:dyDescent="0.25">
      <c r="A117" s="154"/>
      <c r="B117" s="74"/>
      <c r="D117" s="75"/>
      <c r="G117" s="162"/>
    </row>
    <row r="118" spans="1:7" s="41" customFormat="1" x14ac:dyDescent="0.25">
      <c r="A118" s="154"/>
      <c r="B118" s="74"/>
      <c r="D118" s="75"/>
      <c r="G118" s="162"/>
    </row>
    <row r="119" spans="1:7" x14ac:dyDescent="0.25">
      <c r="A119" s="154"/>
      <c r="B119" s="74"/>
      <c r="C119" s="41"/>
      <c r="D119" s="75"/>
    </row>
  </sheetData>
  <autoFilter ref="A5:G119" xr:uid="{00000000-0009-0000-0000-000004000000}">
    <filterColumn colId="6">
      <filters blank="1"/>
    </filterColumn>
  </autoFilter>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&amp;RJoburg Property Company-Igano Group - MCC</oddHeader>
    <oddFooter>&amp;CPage &amp;P of &amp;N&amp;R&amp;A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3C53E-C62C-4D17-BCBD-D7C3FBC64DA8}">
  <sheetPr filterMode="1">
    <tabColor theme="9" tint="0.59999389629810485"/>
    <pageSetUpPr fitToPage="1"/>
  </sheetPr>
  <dimension ref="A1:G115"/>
  <sheetViews>
    <sheetView showZeros="0" view="pageBreakPreview" zoomScaleNormal="75" zoomScaleSheetLayoutView="100" workbookViewId="0">
      <pane xSplit="3" ySplit="5" topLeftCell="D47" activePane="bottomRight" state="frozen"/>
      <selection activeCell="B41" sqref="B41"/>
      <selection pane="topRight" activeCell="B41" sqref="B41"/>
      <selection pane="bottomLeft" activeCell="B41" sqref="B41"/>
      <selection pane="bottomRight" activeCell="E65" sqref="E65"/>
    </sheetView>
  </sheetViews>
  <sheetFormatPr defaultColWidth="9.109375" defaultRowHeight="13.2" x14ac:dyDescent="0.25"/>
  <cols>
    <col min="1" max="1" width="8.88671875" style="155" customWidth="1"/>
    <col min="2" max="2" width="60.88671875" style="64" customWidth="1"/>
    <col min="3" max="3" width="6.88671875" style="36" customWidth="1"/>
    <col min="4" max="4" width="13.33203125" style="76" customWidth="1"/>
    <col min="5" max="5" width="19.44140625" style="36" customWidth="1"/>
    <col min="6" max="6" width="20" style="36" customWidth="1"/>
    <col min="7" max="7" width="1.5546875" style="162" customWidth="1"/>
    <col min="8" max="16384" width="9.109375" style="36"/>
  </cols>
  <sheetData>
    <row r="1" spans="1:7" s="41" customFormat="1" ht="13.8" thickBot="1" x14ac:dyDescent="0.3">
      <c r="A1" s="146"/>
      <c r="B1" s="123"/>
      <c r="C1" s="93"/>
      <c r="D1" s="53"/>
      <c r="G1" s="160"/>
    </row>
    <row r="2" spans="1:7" s="40" customFormat="1" ht="13.8" thickBot="1" x14ac:dyDescent="0.3">
      <c r="A2" s="146"/>
      <c r="B2" s="90"/>
      <c r="C2" s="93"/>
      <c r="D2" s="53"/>
      <c r="E2" s="287" t="str">
        <f>'P&amp;G'!E2:F2</f>
        <v>BOQ</v>
      </c>
      <c r="F2" s="288"/>
      <c r="G2" s="161"/>
    </row>
    <row r="3" spans="1:7" s="35" customFormat="1" ht="15.75" customHeight="1" x14ac:dyDescent="0.25">
      <c r="A3" s="147"/>
      <c r="B3" s="125" t="str">
        <f>'P&amp;G'!B3</f>
        <v>MEADOWLANDS CIVIC CENTRE</v>
      </c>
      <c r="C3" s="24"/>
      <c r="D3" s="28"/>
      <c r="E3" s="293" t="str">
        <f>'P&amp;G'!E3:F4</f>
        <v>RAND VALUE - ZAR R</v>
      </c>
      <c r="F3" s="294"/>
      <c r="G3" s="162"/>
    </row>
    <row r="4" spans="1:7" s="55" customFormat="1" ht="13.5" customHeight="1" thickBot="1" x14ac:dyDescent="0.3">
      <c r="A4" s="148" t="s">
        <v>1</v>
      </c>
      <c r="B4" s="126"/>
      <c r="C4" s="26" t="s">
        <v>1</v>
      </c>
      <c r="D4" s="27"/>
      <c r="E4" s="295"/>
      <c r="F4" s="296"/>
      <c r="G4" s="163"/>
    </row>
    <row r="5" spans="1:7" s="127" customFormat="1" ht="25.5" customHeight="1" thickBot="1" x14ac:dyDescent="0.3">
      <c r="A5" s="149" t="s">
        <v>2</v>
      </c>
      <c r="B5" s="57" t="s">
        <v>3</v>
      </c>
      <c r="C5" s="58" t="s">
        <v>4</v>
      </c>
      <c r="D5" s="59" t="s">
        <v>5</v>
      </c>
      <c r="E5" s="112" t="s">
        <v>6</v>
      </c>
      <c r="F5" s="113" t="s">
        <v>7</v>
      </c>
      <c r="G5" s="159"/>
    </row>
    <row r="6" spans="1:7" s="39" customFormat="1" x14ac:dyDescent="0.25">
      <c r="A6" s="150"/>
      <c r="B6" s="61"/>
      <c r="C6" s="62"/>
      <c r="D6" s="77"/>
      <c r="E6" s="114"/>
      <c r="F6" s="115"/>
      <c r="G6" s="159"/>
    </row>
    <row r="7" spans="1:7" x14ac:dyDescent="0.25">
      <c r="A7" s="150"/>
      <c r="B7" s="48" t="s">
        <v>245</v>
      </c>
      <c r="C7" s="62"/>
      <c r="D7" s="78">
        <v>0</v>
      </c>
      <c r="E7" s="29"/>
      <c r="F7" s="30"/>
    </row>
    <row r="8" spans="1:7" x14ac:dyDescent="0.25">
      <c r="A8" s="150"/>
      <c r="B8" s="61"/>
      <c r="C8" s="62"/>
      <c r="D8" s="78">
        <v>0</v>
      </c>
      <c r="E8" s="37"/>
      <c r="F8" s="38"/>
    </row>
    <row r="9" spans="1:7" x14ac:dyDescent="0.25">
      <c r="A9" s="150"/>
      <c r="B9" s="45" t="s">
        <v>246</v>
      </c>
      <c r="C9" s="62"/>
      <c r="D9" s="78">
        <v>0</v>
      </c>
      <c r="E9" s="29"/>
      <c r="F9" s="30"/>
    </row>
    <row r="10" spans="1:7" x14ac:dyDescent="0.25">
      <c r="A10" s="150"/>
      <c r="B10" s="42"/>
      <c r="C10" s="62"/>
      <c r="D10" s="78">
        <v>0</v>
      </c>
      <c r="E10" s="29"/>
      <c r="F10" s="30"/>
      <c r="G10" s="164"/>
    </row>
    <row r="11" spans="1:7" x14ac:dyDescent="0.25">
      <c r="A11" s="150"/>
      <c r="B11" s="227" t="s">
        <v>122</v>
      </c>
      <c r="C11" s="62"/>
      <c r="D11" s="78"/>
      <c r="E11" s="29"/>
      <c r="F11" s="30"/>
      <c r="G11" s="164"/>
    </row>
    <row r="12" spans="1:7" ht="26.4" x14ac:dyDescent="0.25">
      <c r="A12" s="150"/>
      <c r="B12" s="43" t="s">
        <v>123</v>
      </c>
      <c r="C12" s="62"/>
      <c r="D12" s="78"/>
      <c r="E12" s="29"/>
      <c r="F12" s="30"/>
      <c r="G12" s="164"/>
    </row>
    <row r="13" spans="1:7" x14ac:dyDescent="0.25">
      <c r="A13" s="150"/>
      <c r="B13" s="43"/>
      <c r="C13" s="62"/>
      <c r="D13" s="78"/>
      <c r="E13" s="29"/>
      <c r="F13" s="30"/>
      <c r="G13" s="164"/>
    </row>
    <row r="14" spans="1:7" ht="66" x14ac:dyDescent="0.25">
      <c r="A14" s="150"/>
      <c r="B14" s="230" t="s">
        <v>247</v>
      </c>
      <c r="C14" s="62"/>
      <c r="D14" s="78"/>
      <c r="E14" s="29"/>
      <c r="F14" s="30"/>
      <c r="G14" s="164"/>
    </row>
    <row r="15" spans="1:7" x14ac:dyDescent="0.25">
      <c r="A15" s="150"/>
      <c r="B15" s="231" t="s">
        <v>248</v>
      </c>
      <c r="C15" s="62"/>
      <c r="D15" s="78"/>
      <c r="E15" s="29"/>
      <c r="F15" s="30"/>
      <c r="G15" s="164"/>
    </row>
    <row r="16" spans="1:7" ht="26.4" x14ac:dyDescent="0.25">
      <c r="A16" s="228"/>
      <c r="B16" s="231" t="s">
        <v>249</v>
      </c>
      <c r="C16" s="229"/>
      <c r="D16" s="78"/>
      <c r="E16" s="142"/>
      <c r="F16" s="141"/>
      <c r="G16" s="164"/>
    </row>
    <row r="17" spans="1:7" ht="26.4" x14ac:dyDescent="0.25">
      <c r="A17" s="228">
        <v>1</v>
      </c>
      <c r="B17" s="234" t="s">
        <v>250</v>
      </c>
      <c r="C17" s="229" t="s">
        <v>10</v>
      </c>
      <c r="D17" s="78">
        <v>207</v>
      </c>
      <c r="E17" s="142"/>
      <c r="F17" s="141">
        <f t="shared" ref="F17:F26" si="0">E17*D17</f>
        <v>0</v>
      </c>
      <c r="G17" s="164"/>
    </row>
    <row r="18" spans="1:7" x14ac:dyDescent="0.25">
      <c r="A18" s="151">
        <v>2</v>
      </c>
      <c r="B18" s="234"/>
      <c r="C18" s="229"/>
      <c r="D18" s="78"/>
      <c r="E18" s="142"/>
      <c r="F18" s="141"/>
      <c r="G18" s="164"/>
    </row>
    <row r="19" spans="1:7" x14ac:dyDescent="0.25">
      <c r="A19" s="151"/>
      <c r="B19" s="235" t="s">
        <v>251</v>
      </c>
      <c r="C19" s="63"/>
      <c r="D19" s="78"/>
      <c r="E19" s="142"/>
      <c r="F19" s="141"/>
      <c r="G19" s="164"/>
    </row>
    <row r="20" spans="1:7" s="64" customFormat="1" ht="66" x14ac:dyDescent="0.25">
      <c r="A20" s="151"/>
      <c r="B20" s="235" t="s">
        <v>252</v>
      </c>
      <c r="C20" s="63"/>
      <c r="D20" s="78"/>
      <c r="E20" s="142"/>
      <c r="F20" s="141"/>
      <c r="G20" s="164"/>
    </row>
    <row r="21" spans="1:7" x14ac:dyDescent="0.25">
      <c r="A21" s="151">
        <v>3</v>
      </c>
      <c r="B21" s="236" t="s">
        <v>253</v>
      </c>
      <c r="C21" s="229" t="s">
        <v>10</v>
      </c>
      <c r="D21" s="78">
        <v>431</v>
      </c>
      <c r="E21" s="142"/>
      <c r="F21" s="141">
        <f t="shared" si="0"/>
        <v>0</v>
      </c>
      <c r="G21" s="164"/>
    </row>
    <row r="22" spans="1:7" ht="26.4" x14ac:dyDescent="0.25">
      <c r="A22" s="151">
        <v>4</v>
      </c>
      <c r="B22" s="234" t="s">
        <v>254</v>
      </c>
      <c r="C22" s="229" t="s">
        <v>10</v>
      </c>
      <c r="D22" s="78">
        <v>431</v>
      </c>
      <c r="E22" s="142"/>
      <c r="F22" s="141">
        <f t="shared" si="0"/>
        <v>0</v>
      </c>
      <c r="G22" s="164"/>
    </row>
    <row r="23" spans="1:7" x14ac:dyDescent="0.25">
      <c r="A23" s="151"/>
      <c r="B23" s="236"/>
      <c r="C23" s="63"/>
      <c r="D23" s="78"/>
      <c r="E23" s="142"/>
      <c r="F23" s="141"/>
      <c r="G23" s="164"/>
    </row>
    <row r="24" spans="1:7" x14ac:dyDescent="0.25">
      <c r="A24" s="151"/>
      <c r="B24" s="227" t="s">
        <v>255</v>
      </c>
      <c r="C24" s="63"/>
      <c r="D24" s="78"/>
      <c r="E24" s="142"/>
      <c r="F24" s="141">
        <f t="shared" si="0"/>
        <v>0</v>
      </c>
      <c r="G24" s="164"/>
    </row>
    <row r="25" spans="1:7" ht="105.6" x14ac:dyDescent="0.25">
      <c r="A25" s="151"/>
      <c r="B25" s="227" t="s">
        <v>256</v>
      </c>
      <c r="C25" s="63"/>
      <c r="D25" s="78"/>
      <c r="E25" s="142"/>
      <c r="F25" s="141">
        <f t="shared" si="0"/>
        <v>0</v>
      </c>
      <c r="G25" s="164"/>
    </row>
    <row r="26" spans="1:7" ht="66" x14ac:dyDescent="0.25">
      <c r="A26" s="151">
        <v>5</v>
      </c>
      <c r="B26" s="237" t="s">
        <v>257</v>
      </c>
      <c r="C26" s="63" t="s">
        <v>9</v>
      </c>
      <c r="D26" s="78">
        <v>203</v>
      </c>
      <c r="E26" s="142"/>
      <c r="F26" s="141">
        <f t="shared" si="0"/>
        <v>0</v>
      </c>
      <c r="G26" s="164"/>
    </row>
    <row r="27" spans="1:7" x14ac:dyDescent="0.25">
      <c r="A27" s="151"/>
      <c r="B27" s="44"/>
      <c r="C27" s="63"/>
      <c r="D27" s="78"/>
      <c r="E27" s="142"/>
      <c r="F27" s="141"/>
      <c r="G27" s="164"/>
    </row>
    <row r="28" spans="1:7" x14ac:dyDescent="0.25">
      <c r="A28" s="151"/>
      <c r="B28" s="51"/>
      <c r="C28" s="63"/>
      <c r="D28" s="78"/>
      <c r="E28" s="142"/>
      <c r="F28" s="141"/>
      <c r="G28" s="164"/>
    </row>
    <row r="29" spans="1:7" x14ac:dyDescent="0.25">
      <c r="A29" s="151"/>
      <c r="B29" s="44"/>
      <c r="C29" s="63"/>
      <c r="D29" s="78"/>
      <c r="E29" s="142"/>
      <c r="F29" s="141"/>
      <c r="G29" s="164"/>
    </row>
    <row r="30" spans="1:7" x14ac:dyDescent="0.25">
      <c r="A30" s="151"/>
      <c r="B30" s="44"/>
      <c r="C30" s="63"/>
      <c r="D30" s="78"/>
      <c r="E30" s="142"/>
      <c r="F30" s="141"/>
      <c r="G30" s="164"/>
    </row>
    <row r="31" spans="1:7" x14ac:dyDescent="0.25">
      <c r="A31" s="151"/>
      <c r="B31" s="44"/>
      <c r="C31" s="63"/>
      <c r="D31" s="78"/>
      <c r="E31" s="142"/>
      <c r="F31" s="141"/>
      <c r="G31" s="164"/>
    </row>
    <row r="32" spans="1:7" x14ac:dyDescent="0.25">
      <c r="A32" s="151"/>
      <c r="B32" s="44"/>
      <c r="C32" s="63"/>
      <c r="D32" s="78"/>
      <c r="E32" s="142"/>
      <c r="F32" s="141"/>
      <c r="G32" s="164"/>
    </row>
    <row r="33" spans="1:7" s="64" customFormat="1" x14ac:dyDescent="0.25">
      <c r="A33" s="151"/>
      <c r="B33" s="44"/>
      <c r="C33" s="63"/>
      <c r="D33" s="78"/>
      <c r="E33" s="142"/>
      <c r="F33" s="141"/>
      <c r="G33" s="164"/>
    </row>
    <row r="34" spans="1:7" s="64" customFormat="1" x14ac:dyDescent="0.25">
      <c r="A34" s="151"/>
      <c r="B34" s="44"/>
      <c r="C34" s="63"/>
      <c r="D34" s="78"/>
      <c r="E34" s="142"/>
      <c r="F34" s="141"/>
      <c r="G34" s="164"/>
    </row>
    <row r="35" spans="1:7" x14ac:dyDescent="0.25">
      <c r="A35" s="151"/>
      <c r="B35" s="51"/>
      <c r="C35" s="63"/>
      <c r="D35" s="78"/>
      <c r="E35" s="142"/>
      <c r="F35" s="141">
        <f t="shared" ref="F35:F48" si="1">E35*D35</f>
        <v>0</v>
      </c>
      <c r="G35" s="164"/>
    </row>
    <row r="36" spans="1:7" x14ac:dyDescent="0.25">
      <c r="A36" s="151"/>
      <c r="B36" s="44"/>
      <c r="C36" s="63"/>
      <c r="D36" s="78"/>
      <c r="E36" s="142"/>
      <c r="F36" s="141">
        <f t="shared" si="1"/>
        <v>0</v>
      </c>
      <c r="G36" s="164"/>
    </row>
    <row r="37" spans="1:7" x14ac:dyDescent="0.25">
      <c r="A37" s="151"/>
      <c r="B37" s="44"/>
      <c r="C37" s="63"/>
      <c r="D37" s="78"/>
      <c r="E37" s="142"/>
      <c r="F37" s="143"/>
      <c r="G37" s="164"/>
    </row>
    <row r="38" spans="1:7" x14ac:dyDescent="0.25">
      <c r="A38" s="151"/>
      <c r="B38" s="51"/>
      <c r="C38" s="63"/>
      <c r="D38" s="78"/>
      <c r="E38" s="142"/>
      <c r="F38" s="143">
        <f t="shared" si="1"/>
        <v>0</v>
      </c>
      <c r="G38" s="164"/>
    </row>
    <row r="39" spans="1:7" x14ac:dyDescent="0.25">
      <c r="A39" s="151"/>
      <c r="B39" s="44"/>
      <c r="C39" s="63"/>
      <c r="D39" s="78"/>
      <c r="E39" s="142"/>
      <c r="F39" s="141">
        <f t="shared" si="1"/>
        <v>0</v>
      </c>
      <c r="G39" s="164"/>
    </row>
    <row r="40" spans="1:7" x14ac:dyDescent="0.25">
      <c r="A40" s="151"/>
      <c r="B40" s="51"/>
      <c r="C40" s="63"/>
      <c r="D40" s="78"/>
      <c r="E40" s="142"/>
      <c r="F40" s="141"/>
      <c r="G40" s="164"/>
    </row>
    <row r="41" spans="1:7" x14ac:dyDescent="0.25">
      <c r="A41" s="151"/>
      <c r="B41" s="54"/>
      <c r="C41" s="63"/>
      <c r="D41" s="78"/>
      <c r="E41" s="142"/>
      <c r="F41" s="141">
        <f t="shared" si="1"/>
        <v>0</v>
      </c>
      <c r="G41" s="164"/>
    </row>
    <row r="42" spans="1:7" x14ac:dyDescent="0.25">
      <c r="A42" s="151"/>
      <c r="B42" s="54"/>
      <c r="C42" s="63"/>
      <c r="D42" s="78"/>
      <c r="E42" s="142"/>
      <c r="F42" s="141"/>
      <c r="G42" s="164"/>
    </row>
    <row r="43" spans="1:7" x14ac:dyDescent="0.25">
      <c r="A43" s="151"/>
      <c r="B43" s="51"/>
      <c r="C43" s="63"/>
      <c r="D43" s="78"/>
      <c r="E43" s="142"/>
      <c r="F43" s="141">
        <f t="shared" si="1"/>
        <v>0</v>
      </c>
      <c r="G43" s="164"/>
    </row>
    <row r="44" spans="1:7" x14ac:dyDescent="0.25">
      <c r="A44" s="151"/>
      <c r="B44" s="44"/>
      <c r="C44" s="63"/>
      <c r="D44" s="78"/>
      <c r="E44" s="142"/>
      <c r="F44" s="141">
        <f t="shared" si="1"/>
        <v>0</v>
      </c>
      <c r="G44" s="164"/>
    </row>
    <row r="45" spans="1:7" x14ac:dyDescent="0.25">
      <c r="A45" s="151"/>
      <c r="B45" s="44"/>
      <c r="C45" s="63"/>
      <c r="D45" s="78"/>
      <c r="E45" s="142"/>
      <c r="F45" s="141">
        <f t="shared" si="1"/>
        <v>0</v>
      </c>
      <c r="G45" s="164"/>
    </row>
    <row r="46" spans="1:7" x14ac:dyDescent="0.25">
      <c r="A46" s="151"/>
      <c r="B46" s="44"/>
      <c r="C46" s="63"/>
      <c r="D46" s="78"/>
      <c r="E46" s="142"/>
      <c r="F46" s="141"/>
      <c r="G46" s="164"/>
    </row>
    <row r="47" spans="1:7" x14ac:dyDescent="0.25">
      <c r="A47" s="151"/>
      <c r="B47" s="51"/>
      <c r="C47" s="63"/>
      <c r="D47" s="78"/>
      <c r="E47" s="142"/>
      <c r="F47" s="141">
        <f t="shared" si="1"/>
        <v>0</v>
      </c>
      <c r="G47" s="164"/>
    </row>
    <row r="48" spans="1:7" ht="13.8" thickBot="1" x14ac:dyDescent="0.3">
      <c r="A48" s="151"/>
      <c r="B48" s="44"/>
      <c r="C48" s="63"/>
      <c r="D48" s="78"/>
      <c r="E48" s="142"/>
      <c r="F48" s="141">
        <f t="shared" si="1"/>
        <v>0</v>
      </c>
      <c r="G48" s="164"/>
    </row>
    <row r="49" spans="1:7" ht="13.8" thickBot="1" x14ac:dyDescent="0.3">
      <c r="A49" s="156"/>
      <c r="B49" s="47" t="s">
        <v>11</v>
      </c>
      <c r="C49" s="66"/>
      <c r="D49" s="79"/>
      <c r="E49" s="144"/>
      <c r="F49" s="224">
        <f>SUM(F6:F48)</f>
        <v>0</v>
      </c>
    </row>
    <row r="50" spans="1:7" s="22" customFormat="1" x14ac:dyDescent="0.25">
      <c r="A50" s="151"/>
      <c r="B50" s="43"/>
      <c r="C50" s="67"/>
      <c r="D50" s="80"/>
      <c r="E50" s="68"/>
      <c r="F50" s="69"/>
      <c r="G50" s="162"/>
    </row>
    <row r="51" spans="1:7" s="22" customFormat="1" ht="26.4" x14ac:dyDescent="0.25">
      <c r="A51" s="152"/>
      <c r="B51" s="48" t="str">
        <f>CONCATENATE("SUMMARY ",B7)</f>
        <v>SUMMARY SECTION NO 10 - CEILING,PARTITIONS AND ACCESS FLOORING</v>
      </c>
      <c r="C51" s="33"/>
      <c r="D51" s="49"/>
      <c r="E51" s="68"/>
      <c r="F51" s="70"/>
      <c r="G51" s="162"/>
    </row>
    <row r="52" spans="1:7" s="22" customFormat="1" x14ac:dyDescent="0.25">
      <c r="A52" s="152"/>
      <c r="B52" s="34" t="str">
        <f>B9</f>
        <v>BILL NO 1 - CEILING,PARTITIONS AND ACCESS FLOORING</v>
      </c>
      <c r="C52" s="33"/>
      <c r="D52" s="49"/>
      <c r="E52" s="68"/>
      <c r="F52" s="225">
        <f>F49</f>
        <v>0</v>
      </c>
      <c r="G52" s="162"/>
    </row>
    <row r="53" spans="1:7" s="22" customFormat="1" ht="26.4" x14ac:dyDescent="0.25">
      <c r="A53" s="152"/>
      <c r="B53" s="50" t="str">
        <f>CONCATENATE("TOTAL ",B7)</f>
        <v>TOTAL SECTION NO 10 - CEILING,PARTITIONS AND ACCESS FLOORING</v>
      </c>
      <c r="C53" s="33"/>
      <c r="D53" s="49"/>
      <c r="E53" s="68"/>
      <c r="F53" s="226">
        <f>SUM(F52:F52)</f>
        <v>0</v>
      </c>
      <c r="G53" s="162"/>
    </row>
    <row r="54" spans="1:7" s="22" customFormat="1" ht="13.8" thickBot="1" x14ac:dyDescent="0.3">
      <c r="A54" s="153"/>
      <c r="B54" s="71"/>
      <c r="C54" s="32"/>
      <c r="D54" s="46"/>
      <c r="E54" s="72"/>
      <c r="F54" s="73"/>
      <c r="G54" s="162"/>
    </row>
    <row r="55" spans="1:7" s="41" customFormat="1" x14ac:dyDescent="0.25">
      <c r="A55" s="154"/>
      <c r="B55" s="74"/>
      <c r="D55" s="75"/>
      <c r="G55" s="162"/>
    </row>
    <row r="56" spans="1:7" s="41" customFormat="1" x14ac:dyDescent="0.25">
      <c r="A56" s="154"/>
      <c r="B56" s="74"/>
      <c r="D56" s="173"/>
      <c r="G56" s="162"/>
    </row>
    <row r="57" spans="1:7" s="41" customFormat="1" x14ac:dyDescent="0.25">
      <c r="A57" s="154"/>
      <c r="B57" s="74"/>
      <c r="D57" s="75"/>
      <c r="G57" s="162"/>
    </row>
    <row r="58" spans="1:7" s="41" customFormat="1" x14ac:dyDescent="0.25">
      <c r="A58" s="154"/>
      <c r="B58" s="74"/>
      <c r="D58" s="75"/>
      <c r="G58" s="162"/>
    </row>
    <row r="59" spans="1:7" s="41" customFormat="1" x14ac:dyDescent="0.25">
      <c r="A59" s="154"/>
      <c r="B59" s="74"/>
      <c r="D59" s="75"/>
      <c r="G59" s="162"/>
    </row>
    <row r="60" spans="1:7" s="41" customFormat="1" x14ac:dyDescent="0.25">
      <c r="A60" s="154"/>
      <c r="B60" s="74"/>
      <c r="D60" s="75"/>
      <c r="G60" s="162"/>
    </row>
    <row r="61" spans="1:7" s="41" customFormat="1" x14ac:dyDescent="0.25">
      <c r="A61" s="154"/>
      <c r="B61" s="74"/>
      <c r="D61" s="75"/>
      <c r="G61" s="162"/>
    </row>
    <row r="62" spans="1:7" s="41" customFormat="1" x14ac:dyDescent="0.25">
      <c r="A62" s="154"/>
      <c r="B62" s="74"/>
      <c r="D62" s="75"/>
      <c r="G62" s="162"/>
    </row>
    <row r="63" spans="1:7" s="41" customFormat="1" x14ac:dyDescent="0.25">
      <c r="A63" s="154"/>
      <c r="B63" s="74"/>
      <c r="D63" s="75"/>
      <c r="G63" s="162"/>
    </row>
    <row r="64" spans="1:7" s="41" customFormat="1" x14ac:dyDescent="0.25">
      <c r="A64" s="154"/>
      <c r="B64" s="74"/>
      <c r="D64" s="75"/>
      <c r="G64" s="162"/>
    </row>
    <row r="65" spans="1:7" s="41" customFormat="1" x14ac:dyDescent="0.25">
      <c r="A65" s="154"/>
      <c r="B65" s="74"/>
      <c r="D65" s="75"/>
      <c r="G65" s="162"/>
    </row>
    <row r="66" spans="1:7" s="41" customFormat="1" x14ac:dyDescent="0.25">
      <c r="A66" s="154"/>
      <c r="B66" s="74"/>
      <c r="D66" s="75"/>
      <c r="G66" s="162"/>
    </row>
    <row r="67" spans="1:7" s="41" customFormat="1" x14ac:dyDescent="0.25">
      <c r="A67" s="154"/>
      <c r="B67" s="74"/>
      <c r="D67" s="75"/>
      <c r="G67" s="162"/>
    </row>
    <row r="68" spans="1:7" s="41" customFormat="1" x14ac:dyDescent="0.25">
      <c r="A68" s="154"/>
      <c r="B68" s="74"/>
      <c r="D68" s="75"/>
      <c r="G68" s="162"/>
    </row>
    <row r="69" spans="1:7" s="41" customFormat="1" x14ac:dyDescent="0.25">
      <c r="A69" s="154"/>
      <c r="B69" s="74"/>
      <c r="D69" s="75"/>
      <c r="G69" s="162"/>
    </row>
    <row r="70" spans="1:7" s="41" customFormat="1" x14ac:dyDescent="0.25">
      <c r="A70" s="154"/>
      <c r="B70" s="74"/>
      <c r="D70" s="75"/>
      <c r="G70" s="162"/>
    </row>
    <row r="71" spans="1:7" s="41" customFormat="1" x14ac:dyDescent="0.25">
      <c r="A71" s="154"/>
      <c r="B71" s="74"/>
      <c r="D71" s="75"/>
      <c r="G71" s="162"/>
    </row>
    <row r="72" spans="1:7" s="41" customFormat="1" x14ac:dyDescent="0.25">
      <c r="A72" s="154"/>
      <c r="B72" s="74"/>
      <c r="D72" s="75"/>
      <c r="G72" s="162"/>
    </row>
    <row r="73" spans="1:7" s="41" customFormat="1" x14ac:dyDescent="0.25">
      <c r="A73" s="154"/>
      <c r="B73" s="74"/>
      <c r="D73" s="75"/>
      <c r="G73" s="162"/>
    </row>
    <row r="74" spans="1:7" s="41" customFormat="1" x14ac:dyDescent="0.25">
      <c r="A74" s="154"/>
      <c r="B74" s="74"/>
      <c r="D74" s="75"/>
      <c r="G74" s="162"/>
    </row>
    <row r="75" spans="1:7" s="41" customFormat="1" x14ac:dyDescent="0.25">
      <c r="A75" s="154"/>
      <c r="B75" s="74"/>
      <c r="D75" s="75"/>
      <c r="G75" s="162"/>
    </row>
    <row r="76" spans="1:7" s="41" customFormat="1" x14ac:dyDescent="0.25">
      <c r="A76" s="154"/>
      <c r="B76" s="74"/>
      <c r="D76" s="75"/>
      <c r="G76" s="162"/>
    </row>
    <row r="77" spans="1:7" s="41" customFormat="1" x14ac:dyDescent="0.25">
      <c r="A77" s="154"/>
      <c r="B77" s="74"/>
      <c r="D77" s="75"/>
      <c r="G77" s="162"/>
    </row>
    <row r="78" spans="1:7" s="41" customFormat="1" x14ac:dyDescent="0.25">
      <c r="A78" s="154"/>
      <c r="B78" s="74"/>
      <c r="D78" s="75"/>
      <c r="G78" s="162"/>
    </row>
    <row r="79" spans="1:7" s="41" customFormat="1" x14ac:dyDescent="0.25">
      <c r="A79" s="154"/>
      <c r="B79" s="74"/>
      <c r="D79" s="75"/>
      <c r="G79" s="162"/>
    </row>
    <row r="80" spans="1:7" s="41" customFormat="1" x14ac:dyDescent="0.25">
      <c r="A80" s="154"/>
      <c r="B80" s="74"/>
      <c r="D80" s="75"/>
      <c r="G80" s="162"/>
    </row>
    <row r="81" spans="1:7" s="41" customFormat="1" x14ac:dyDescent="0.25">
      <c r="A81" s="154"/>
      <c r="B81" s="74"/>
      <c r="D81" s="75"/>
      <c r="G81" s="162"/>
    </row>
    <row r="82" spans="1:7" s="41" customFormat="1" x14ac:dyDescent="0.25">
      <c r="A82" s="154"/>
      <c r="B82" s="74"/>
      <c r="D82" s="75"/>
      <c r="G82" s="162"/>
    </row>
    <row r="83" spans="1:7" s="41" customFormat="1" x14ac:dyDescent="0.25">
      <c r="A83" s="154"/>
      <c r="B83" s="74"/>
      <c r="D83" s="75"/>
      <c r="G83" s="162"/>
    </row>
    <row r="84" spans="1:7" s="41" customFormat="1" x14ac:dyDescent="0.25">
      <c r="A84" s="154"/>
      <c r="B84" s="74"/>
      <c r="D84" s="75"/>
      <c r="G84" s="162"/>
    </row>
    <row r="85" spans="1:7" s="41" customFormat="1" x14ac:dyDescent="0.25">
      <c r="A85" s="154"/>
      <c r="B85" s="74"/>
      <c r="D85" s="75"/>
      <c r="G85" s="162"/>
    </row>
    <row r="86" spans="1:7" s="41" customFormat="1" x14ac:dyDescent="0.25">
      <c r="A86" s="154"/>
      <c r="B86" s="74"/>
      <c r="D86" s="75"/>
      <c r="G86" s="162"/>
    </row>
    <row r="87" spans="1:7" s="41" customFormat="1" x14ac:dyDescent="0.25">
      <c r="A87" s="154"/>
      <c r="B87" s="74"/>
      <c r="D87" s="75"/>
      <c r="G87" s="162"/>
    </row>
    <row r="88" spans="1:7" s="41" customFormat="1" x14ac:dyDescent="0.25">
      <c r="A88" s="154"/>
      <c r="B88" s="74"/>
      <c r="D88" s="75"/>
      <c r="G88" s="162"/>
    </row>
    <row r="89" spans="1:7" s="41" customFormat="1" x14ac:dyDescent="0.25">
      <c r="A89" s="154"/>
      <c r="B89" s="74"/>
      <c r="D89" s="75"/>
      <c r="G89" s="162"/>
    </row>
    <row r="90" spans="1:7" s="41" customFormat="1" x14ac:dyDescent="0.25">
      <c r="A90" s="154"/>
      <c r="B90" s="74"/>
      <c r="D90" s="75"/>
      <c r="G90" s="162"/>
    </row>
    <row r="91" spans="1:7" s="41" customFormat="1" x14ac:dyDescent="0.25">
      <c r="A91" s="154"/>
      <c r="B91" s="74"/>
      <c r="D91" s="75"/>
      <c r="G91" s="162"/>
    </row>
    <row r="92" spans="1:7" s="41" customFormat="1" x14ac:dyDescent="0.25">
      <c r="A92" s="154"/>
      <c r="B92" s="74"/>
      <c r="D92" s="75"/>
      <c r="G92" s="162"/>
    </row>
    <row r="93" spans="1:7" s="41" customFormat="1" x14ac:dyDescent="0.25">
      <c r="A93" s="154"/>
      <c r="B93" s="74"/>
      <c r="D93" s="75"/>
      <c r="G93" s="162"/>
    </row>
    <row r="94" spans="1:7" s="41" customFormat="1" x14ac:dyDescent="0.25">
      <c r="A94" s="154"/>
      <c r="B94" s="74"/>
      <c r="D94" s="75"/>
      <c r="G94" s="162"/>
    </row>
    <row r="95" spans="1:7" s="41" customFormat="1" x14ac:dyDescent="0.25">
      <c r="A95" s="154"/>
      <c r="B95" s="74"/>
      <c r="D95" s="75"/>
      <c r="G95" s="162"/>
    </row>
    <row r="96" spans="1:7" s="41" customFormat="1" x14ac:dyDescent="0.25">
      <c r="A96" s="154"/>
      <c r="B96" s="74"/>
      <c r="D96" s="75"/>
      <c r="G96" s="162"/>
    </row>
    <row r="97" spans="1:7" s="41" customFormat="1" x14ac:dyDescent="0.25">
      <c r="A97" s="154"/>
      <c r="B97" s="74"/>
      <c r="D97" s="75"/>
      <c r="G97" s="162"/>
    </row>
    <row r="98" spans="1:7" s="41" customFormat="1" x14ac:dyDescent="0.25">
      <c r="A98" s="154"/>
      <c r="B98" s="74"/>
      <c r="D98" s="75"/>
      <c r="G98" s="162"/>
    </row>
    <row r="99" spans="1:7" s="41" customFormat="1" x14ac:dyDescent="0.25">
      <c r="A99" s="154"/>
      <c r="B99" s="74"/>
      <c r="D99" s="75"/>
      <c r="G99" s="162"/>
    </row>
    <row r="100" spans="1:7" s="41" customFormat="1" x14ac:dyDescent="0.25">
      <c r="A100" s="154"/>
      <c r="B100" s="74"/>
      <c r="D100" s="75"/>
      <c r="G100" s="162"/>
    </row>
    <row r="101" spans="1:7" s="41" customFormat="1" x14ac:dyDescent="0.25">
      <c r="A101" s="154"/>
      <c r="B101" s="74"/>
      <c r="D101" s="75"/>
      <c r="G101" s="162"/>
    </row>
    <row r="102" spans="1:7" s="41" customFormat="1" x14ac:dyDescent="0.25">
      <c r="A102" s="154"/>
      <c r="B102" s="74"/>
      <c r="D102" s="75"/>
      <c r="G102" s="162"/>
    </row>
    <row r="103" spans="1:7" s="41" customFormat="1" x14ac:dyDescent="0.25">
      <c r="A103" s="154"/>
      <c r="B103" s="74"/>
      <c r="D103" s="75"/>
      <c r="G103" s="162"/>
    </row>
    <row r="104" spans="1:7" s="41" customFormat="1" x14ac:dyDescent="0.25">
      <c r="A104" s="154"/>
      <c r="B104" s="74"/>
      <c r="D104" s="75"/>
      <c r="G104" s="162"/>
    </row>
    <row r="105" spans="1:7" s="41" customFormat="1" x14ac:dyDescent="0.25">
      <c r="A105" s="154"/>
      <c r="B105" s="74"/>
      <c r="D105" s="75"/>
      <c r="G105" s="162"/>
    </row>
    <row r="106" spans="1:7" s="41" customFormat="1" x14ac:dyDescent="0.25">
      <c r="A106" s="154"/>
      <c r="B106" s="74"/>
      <c r="D106" s="75"/>
      <c r="G106" s="162"/>
    </row>
    <row r="107" spans="1:7" s="41" customFormat="1" x14ac:dyDescent="0.25">
      <c r="A107" s="154"/>
      <c r="B107" s="74"/>
      <c r="D107" s="75"/>
      <c r="G107" s="162"/>
    </row>
    <row r="108" spans="1:7" s="41" customFormat="1" x14ac:dyDescent="0.25">
      <c r="A108" s="154"/>
      <c r="B108" s="74"/>
      <c r="D108" s="75"/>
      <c r="G108" s="162"/>
    </row>
    <row r="109" spans="1:7" s="41" customFormat="1" x14ac:dyDescent="0.25">
      <c r="A109" s="154"/>
      <c r="B109" s="74"/>
      <c r="D109" s="75"/>
      <c r="G109" s="162"/>
    </row>
    <row r="110" spans="1:7" s="41" customFormat="1" x14ac:dyDescent="0.25">
      <c r="A110" s="154"/>
      <c r="B110" s="74"/>
      <c r="D110" s="75"/>
      <c r="G110" s="162"/>
    </row>
    <row r="111" spans="1:7" s="41" customFormat="1" x14ac:dyDescent="0.25">
      <c r="A111" s="154"/>
      <c r="B111" s="74"/>
      <c r="D111" s="75"/>
      <c r="G111" s="162"/>
    </row>
    <row r="112" spans="1:7" s="41" customFormat="1" x14ac:dyDescent="0.25">
      <c r="A112" s="154"/>
      <c r="B112" s="74"/>
      <c r="D112" s="75"/>
      <c r="G112" s="162"/>
    </row>
    <row r="113" spans="1:7" s="41" customFormat="1" x14ac:dyDescent="0.25">
      <c r="A113" s="154"/>
      <c r="B113" s="74"/>
      <c r="D113" s="75"/>
      <c r="G113" s="162"/>
    </row>
    <row r="114" spans="1:7" s="41" customFormat="1" x14ac:dyDescent="0.25">
      <c r="A114" s="154"/>
      <c r="B114" s="74"/>
      <c r="D114" s="75"/>
      <c r="G114" s="162"/>
    </row>
    <row r="115" spans="1:7" x14ac:dyDescent="0.25">
      <c r="A115" s="154"/>
      <c r="B115" s="74"/>
      <c r="C115" s="41"/>
      <c r="D115" s="75"/>
    </row>
  </sheetData>
  <autoFilter ref="A5:G115" xr:uid="{00000000-0009-0000-0000-000004000000}">
    <filterColumn colId="6">
      <filters blank="1"/>
    </filterColumn>
  </autoFilter>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&amp;RJoburg Property Company-Igano Group - MCC</oddHeader>
    <oddFooter>&amp;CPage &amp;P of &amp;N&amp;R&amp;A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F8E2D-24F2-465A-A861-5F568D6C5DF7}">
  <sheetPr filterMode="1">
    <tabColor theme="9" tint="0.59999389629810485"/>
    <pageSetUpPr fitToPage="1"/>
  </sheetPr>
  <dimension ref="A1:G117"/>
  <sheetViews>
    <sheetView showZeros="0" view="pageBreakPreview" zoomScaleNormal="75" zoomScaleSheetLayoutView="100" workbookViewId="0">
      <pane xSplit="3" ySplit="5" topLeftCell="D44" activePane="bottomRight" state="frozen"/>
      <selection activeCell="B41" sqref="B41"/>
      <selection pane="topRight" activeCell="B41" sqref="B41"/>
      <selection pane="bottomLeft" activeCell="B41" sqref="B41"/>
      <selection pane="bottomRight" activeCell="E62" sqref="E62"/>
    </sheetView>
  </sheetViews>
  <sheetFormatPr defaultColWidth="9.109375" defaultRowHeight="13.2" x14ac:dyDescent="0.25"/>
  <cols>
    <col min="1" max="1" width="8.88671875" style="155" customWidth="1"/>
    <col min="2" max="2" width="60.88671875" style="64" customWidth="1"/>
    <col min="3" max="3" width="6.88671875" style="36" customWidth="1"/>
    <col min="4" max="4" width="13.33203125" style="76" customWidth="1"/>
    <col min="5" max="5" width="19.44140625" style="36" customWidth="1"/>
    <col min="6" max="6" width="20" style="36" customWidth="1"/>
    <col min="7" max="7" width="1.5546875" style="162" customWidth="1"/>
    <col min="8" max="16384" width="9.109375" style="36"/>
  </cols>
  <sheetData>
    <row r="1" spans="1:7" s="41" customFormat="1" ht="13.8" thickBot="1" x14ac:dyDescent="0.3">
      <c r="A1" s="146"/>
      <c r="B1" s="123"/>
      <c r="C1" s="93"/>
      <c r="D1" s="53"/>
      <c r="G1" s="160"/>
    </row>
    <row r="2" spans="1:7" s="40" customFormat="1" ht="13.8" thickBot="1" x14ac:dyDescent="0.3">
      <c r="A2" s="146"/>
      <c r="B2" s="90"/>
      <c r="C2" s="93"/>
      <c r="D2" s="53"/>
      <c r="E2" s="287" t="str">
        <f>'P&amp;G'!E2:F2</f>
        <v>BOQ</v>
      </c>
      <c r="F2" s="288"/>
      <c r="G2" s="161"/>
    </row>
    <row r="3" spans="1:7" s="35" customFormat="1" ht="15.75" customHeight="1" x14ac:dyDescent="0.25">
      <c r="A3" s="147"/>
      <c r="B3" s="125" t="str">
        <f>'P&amp;G'!B3</f>
        <v>MEADOWLANDS CIVIC CENTRE</v>
      </c>
      <c r="C3" s="24"/>
      <c r="D3" s="28"/>
      <c r="E3" s="293" t="str">
        <f>'P&amp;G'!E3:F4</f>
        <v>RAND VALUE - ZAR R</v>
      </c>
      <c r="F3" s="294"/>
      <c r="G3" s="162"/>
    </row>
    <row r="4" spans="1:7" s="55" customFormat="1" ht="13.5" customHeight="1" thickBot="1" x14ac:dyDescent="0.3">
      <c r="A4" s="148" t="s">
        <v>1</v>
      </c>
      <c r="B4" s="126"/>
      <c r="C4" s="26" t="s">
        <v>1</v>
      </c>
      <c r="D4" s="27"/>
      <c r="E4" s="295"/>
      <c r="F4" s="296"/>
      <c r="G4" s="163"/>
    </row>
    <row r="5" spans="1:7" s="127" customFormat="1" ht="25.5" customHeight="1" thickBot="1" x14ac:dyDescent="0.3">
      <c r="A5" s="149" t="s">
        <v>2</v>
      </c>
      <c r="B5" s="57" t="s">
        <v>3</v>
      </c>
      <c r="C5" s="58" t="s">
        <v>4</v>
      </c>
      <c r="D5" s="59" t="s">
        <v>5</v>
      </c>
      <c r="E5" s="112" t="s">
        <v>6</v>
      </c>
      <c r="F5" s="113" t="s">
        <v>7</v>
      </c>
      <c r="G5" s="159"/>
    </row>
    <row r="6" spans="1:7" s="39" customFormat="1" x14ac:dyDescent="0.25">
      <c r="A6" s="150"/>
      <c r="B6" s="61"/>
      <c r="C6" s="62"/>
      <c r="D6" s="77"/>
      <c r="E6" s="114"/>
      <c r="F6" s="115"/>
      <c r="G6" s="159"/>
    </row>
    <row r="7" spans="1:7" x14ac:dyDescent="0.25">
      <c r="A7" s="150"/>
      <c r="B7" s="48" t="s">
        <v>258</v>
      </c>
      <c r="C7" s="62"/>
      <c r="D7" s="78">
        <v>0</v>
      </c>
      <c r="E7" s="29"/>
      <c r="F7" s="30"/>
    </row>
    <row r="8" spans="1:7" x14ac:dyDescent="0.25">
      <c r="A8" s="150"/>
      <c r="B8" s="61"/>
      <c r="C8" s="62"/>
      <c r="D8" s="78">
        <v>0</v>
      </c>
      <c r="E8" s="37"/>
      <c r="F8" s="38"/>
    </row>
    <row r="9" spans="1:7" x14ac:dyDescent="0.25">
      <c r="A9" s="150"/>
      <c r="B9" s="45" t="s">
        <v>259</v>
      </c>
      <c r="C9" s="62"/>
      <c r="D9" s="78">
        <v>0</v>
      </c>
      <c r="E9" s="29"/>
      <c r="F9" s="30"/>
    </row>
    <row r="10" spans="1:7" x14ac:dyDescent="0.25">
      <c r="A10" s="150"/>
      <c r="B10" s="42"/>
      <c r="C10" s="62"/>
      <c r="D10" s="78">
        <v>0</v>
      </c>
      <c r="E10" s="29"/>
      <c r="F10" s="30"/>
      <c r="G10" s="164"/>
    </row>
    <row r="11" spans="1:7" x14ac:dyDescent="0.25">
      <c r="A11" s="150"/>
      <c r="B11" s="227" t="s">
        <v>122</v>
      </c>
      <c r="C11" s="62"/>
      <c r="D11" s="78"/>
      <c r="E11" s="29"/>
      <c r="F11" s="30"/>
      <c r="G11" s="164"/>
    </row>
    <row r="12" spans="1:7" ht="26.4" x14ac:dyDescent="0.25">
      <c r="A12" s="150"/>
      <c r="B12" s="43" t="s">
        <v>123</v>
      </c>
      <c r="C12" s="62"/>
      <c r="D12" s="78"/>
      <c r="E12" s="29"/>
      <c r="F12" s="30"/>
      <c r="G12" s="164"/>
    </row>
    <row r="13" spans="1:7" x14ac:dyDescent="0.25">
      <c r="A13" s="150"/>
      <c r="B13" s="43"/>
      <c r="C13" s="62"/>
      <c r="D13" s="78"/>
      <c r="E13" s="29"/>
      <c r="F13" s="30"/>
      <c r="G13" s="164"/>
    </row>
    <row r="14" spans="1:7" x14ac:dyDescent="0.25">
      <c r="A14" s="150"/>
      <c r="B14" s="231" t="s">
        <v>266</v>
      </c>
      <c r="C14" s="62"/>
      <c r="D14" s="78"/>
      <c r="E14" s="29"/>
      <c r="F14" s="30"/>
      <c r="G14" s="164"/>
    </row>
    <row r="15" spans="1:7" x14ac:dyDescent="0.25">
      <c r="A15" s="150"/>
      <c r="B15" s="231" t="s">
        <v>267</v>
      </c>
      <c r="C15" s="62"/>
      <c r="D15" s="78"/>
      <c r="E15" s="29"/>
      <c r="F15" s="30"/>
      <c r="G15" s="164"/>
    </row>
    <row r="16" spans="1:7" x14ac:dyDescent="0.25">
      <c r="A16" s="228">
        <v>1</v>
      </c>
      <c r="B16" s="230" t="s">
        <v>395</v>
      </c>
      <c r="C16" s="229" t="s">
        <v>10</v>
      </c>
      <c r="D16" s="78">
        <v>735</v>
      </c>
      <c r="E16" s="142"/>
      <c r="F16" s="141">
        <f t="shared" ref="F16" si="0">E16*D16</f>
        <v>0</v>
      </c>
      <c r="G16" s="164"/>
    </row>
    <row r="17" spans="1:7" x14ac:dyDescent="0.25">
      <c r="A17" s="228"/>
      <c r="B17" s="234"/>
      <c r="C17" s="229"/>
      <c r="D17" s="78"/>
      <c r="E17" s="142"/>
      <c r="F17" s="141"/>
      <c r="G17" s="164"/>
    </row>
    <row r="18" spans="1:7" x14ac:dyDescent="0.25">
      <c r="A18" s="151"/>
      <c r="B18" s="235" t="s">
        <v>260</v>
      </c>
      <c r="C18" s="229"/>
      <c r="D18" s="78"/>
      <c r="E18" s="142"/>
      <c r="F18" s="141"/>
      <c r="G18" s="164"/>
    </row>
    <row r="19" spans="1:7" ht="66" x14ac:dyDescent="0.25">
      <c r="A19" s="151"/>
      <c r="B19" s="235" t="s">
        <v>261</v>
      </c>
      <c r="C19" s="63"/>
      <c r="D19" s="78"/>
      <c r="E19" s="142"/>
      <c r="F19" s="141"/>
      <c r="G19" s="164"/>
    </row>
    <row r="20" spans="1:7" s="64" customFormat="1" ht="52.8" x14ac:dyDescent="0.25">
      <c r="A20" s="151"/>
      <c r="B20" s="235" t="s">
        <v>262</v>
      </c>
      <c r="C20" s="63"/>
      <c r="D20" s="78"/>
      <c r="E20" s="142"/>
      <c r="F20" s="141"/>
      <c r="G20" s="164"/>
    </row>
    <row r="21" spans="1:7" x14ac:dyDescent="0.25">
      <c r="A21" s="151">
        <v>2</v>
      </c>
      <c r="B21" s="236" t="s">
        <v>263</v>
      </c>
      <c r="C21" s="229" t="s">
        <v>10</v>
      </c>
      <c r="D21" s="78">
        <v>321</v>
      </c>
      <c r="E21" s="142"/>
      <c r="F21" s="141">
        <f t="shared" ref="F21:F24" si="1">E21*D21</f>
        <v>0</v>
      </c>
      <c r="G21" s="164"/>
    </row>
    <row r="22" spans="1:7" x14ac:dyDescent="0.25">
      <c r="A22" s="151"/>
      <c r="B22" s="234"/>
      <c r="C22" s="229"/>
      <c r="D22" s="78"/>
      <c r="E22" s="142"/>
      <c r="F22" s="141"/>
      <c r="G22" s="164"/>
    </row>
    <row r="23" spans="1:7" x14ac:dyDescent="0.25">
      <c r="A23" s="151"/>
      <c r="B23" s="227" t="s">
        <v>264</v>
      </c>
      <c r="C23" s="63"/>
      <c r="D23" s="78"/>
      <c r="E23" s="142"/>
      <c r="F23" s="141"/>
      <c r="G23" s="164"/>
    </row>
    <row r="24" spans="1:7" ht="47.4" customHeight="1" x14ac:dyDescent="0.25">
      <c r="A24" s="151"/>
      <c r="B24" s="227" t="s">
        <v>265</v>
      </c>
      <c r="C24" s="63"/>
      <c r="D24" s="78"/>
      <c r="E24" s="142"/>
      <c r="F24" s="141">
        <f t="shared" si="1"/>
        <v>0</v>
      </c>
      <c r="G24" s="164"/>
    </row>
    <row r="25" spans="1:7" x14ac:dyDescent="0.25">
      <c r="A25" s="151">
        <v>3</v>
      </c>
      <c r="B25" s="236" t="s">
        <v>396</v>
      </c>
      <c r="C25" s="229" t="s">
        <v>10</v>
      </c>
      <c r="D25" s="78">
        <v>170.82</v>
      </c>
      <c r="E25" s="142"/>
      <c r="F25" s="141">
        <f t="shared" ref="F25" si="2">E25*D25</f>
        <v>0</v>
      </c>
      <c r="G25" s="164"/>
    </row>
    <row r="26" spans="1:7" x14ac:dyDescent="0.25">
      <c r="A26" s="151"/>
      <c r="B26" s="237"/>
      <c r="C26" s="63"/>
      <c r="D26" s="78"/>
      <c r="E26" s="142"/>
      <c r="F26" s="141"/>
      <c r="G26" s="164"/>
    </row>
    <row r="27" spans="1:7" x14ac:dyDescent="0.25">
      <c r="A27" s="151"/>
      <c r="B27" s="44"/>
      <c r="C27" s="63"/>
      <c r="D27" s="78"/>
      <c r="E27" s="142"/>
      <c r="F27" s="141"/>
      <c r="G27" s="164"/>
    </row>
    <row r="28" spans="1:7" x14ac:dyDescent="0.25">
      <c r="A28" s="151"/>
      <c r="B28" s="51"/>
      <c r="C28" s="63"/>
      <c r="D28" s="78"/>
      <c r="E28" s="142"/>
      <c r="F28" s="141"/>
      <c r="G28" s="164"/>
    </row>
    <row r="29" spans="1:7" x14ac:dyDescent="0.25">
      <c r="A29" s="151"/>
      <c r="B29" s="44"/>
      <c r="C29" s="63"/>
      <c r="D29" s="78"/>
      <c r="E29" s="142"/>
      <c r="F29" s="141"/>
      <c r="G29" s="164"/>
    </row>
    <row r="30" spans="1:7" x14ac:dyDescent="0.25">
      <c r="A30" s="151"/>
      <c r="B30" s="44"/>
      <c r="C30" s="63"/>
      <c r="D30" s="78"/>
      <c r="E30" s="142"/>
      <c r="F30" s="141"/>
      <c r="G30" s="164"/>
    </row>
    <row r="31" spans="1:7" x14ac:dyDescent="0.25">
      <c r="A31" s="151"/>
      <c r="B31" s="44"/>
      <c r="C31" s="63"/>
      <c r="D31" s="78"/>
      <c r="E31" s="142"/>
      <c r="F31" s="141"/>
      <c r="G31" s="164"/>
    </row>
    <row r="32" spans="1:7" x14ac:dyDescent="0.25">
      <c r="A32" s="151"/>
      <c r="B32" s="44"/>
      <c r="C32" s="63"/>
      <c r="D32" s="78"/>
      <c r="E32" s="142"/>
      <c r="F32" s="141"/>
      <c r="G32" s="164"/>
    </row>
    <row r="33" spans="1:7" x14ac:dyDescent="0.25">
      <c r="A33" s="151"/>
      <c r="B33" s="44"/>
      <c r="C33" s="63"/>
      <c r="D33" s="78"/>
      <c r="E33" s="142"/>
      <c r="F33" s="141"/>
      <c r="G33" s="164"/>
    </row>
    <row r="34" spans="1:7" s="64" customFormat="1" x14ac:dyDescent="0.25">
      <c r="A34" s="151"/>
      <c r="B34" s="44"/>
      <c r="C34" s="63"/>
      <c r="D34" s="78"/>
      <c r="E34" s="142"/>
      <c r="F34" s="141"/>
      <c r="G34" s="164"/>
    </row>
    <row r="35" spans="1:7" s="64" customFormat="1" x14ac:dyDescent="0.25">
      <c r="A35" s="151"/>
      <c r="B35" s="44"/>
      <c r="C35" s="63"/>
      <c r="D35" s="78"/>
      <c r="E35" s="142"/>
      <c r="F35" s="141"/>
      <c r="G35" s="164"/>
    </row>
    <row r="36" spans="1:7" x14ac:dyDescent="0.25">
      <c r="A36" s="151"/>
      <c r="B36" s="51"/>
      <c r="C36" s="63"/>
      <c r="D36" s="78"/>
      <c r="E36" s="142"/>
      <c r="F36" s="141">
        <f t="shared" ref="F36:F50" si="3">E36*D36</f>
        <v>0</v>
      </c>
      <c r="G36" s="164"/>
    </row>
    <row r="37" spans="1:7" x14ac:dyDescent="0.25">
      <c r="A37" s="151"/>
      <c r="B37" s="44"/>
      <c r="C37" s="63"/>
      <c r="D37" s="78"/>
      <c r="E37" s="142"/>
      <c r="F37" s="141">
        <f t="shared" si="3"/>
        <v>0</v>
      </c>
      <c r="G37" s="164"/>
    </row>
    <row r="38" spans="1:7" x14ac:dyDescent="0.25">
      <c r="A38" s="151"/>
      <c r="B38" s="44"/>
      <c r="C38" s="63"/>
      <c r="D38" s="78"/>
      <c r="E38" s="142"/>
      <c r="F38" s="143"/>
      <c r="G38" s="164"/>
    </row>
    <row r="39" spans="1:7" x14ac:dyDescent="0.25">
      <c r="A39" s="151"/>
      <c r="B39" s="51"/>
      <c r="C39" s="63"/>
      <c r="D39" s="78"/>
      <c r="E39" s="142"/>
      <c r="F39" s="143">
        <f t="shared" si="3"/>
        <v>0</v>
      </c>
      <c r="G39" s="164"/>
    </row>
    <row r="40" spans="1:7" x14ac:dyDescent="0.25">
      <c r="A40" s="151"/>
      <c r="B40" s="44"/>
      <c r="C40" s="63"/>
      <c r="D40" s="78"/>
      <c r="E40" s="142"/>
      <c r="F40" s="141">
        <f t="shared" si="3"/>
        <v>0</v>
      </c>
      <c r="G40" s="164"/>
    </row>
    <row r="41" spans="1:7" x14ac:dyDescent="0.25">
      <c r="A41" s="151"/>
      <c r="B41" s="51"/>
      <c r="C41" s="63"/>
      <c r="D41" s="78"/>
      <c r="E41" s="142"/>
      <c r="F41" s="143">
        <f t="shared" si="3"/>
        <v>0</v>
      </c>
      <c r="G41" s="164"/>
    </row>
    <row r="42" spans="1:7" x14ac:dyDescent="0.25">
      <c r="A42" s="151"/>
      <c r="B42" s="51"/>
      <c r="C42" s="63"/>
      <c r="D42" s="78"/>
      <c r="E42" s="142"/>
      <c r="F42" s="141"/>
      <c r="G42" s="164"/>
    </row>
    <row r="43" spans="1:7" x14ac:dyDescent="0.25">
      <c r="A43" s="151"/>
      <c r="B43" s="54"/>
      <c r="C43" s="63"/>
      <c r="D43" s="78"/>
      <c r="E43" s="142"/>
      <c r="F43" s="141">
        <f t="shared" si="3"/>
        <v>0</v>
      </c>
      <c r="G43" s="164"/>
    </row>
    <row r="44" spans="1:7" x14ac:dyDescent="0.25">
      <c r="A44" s="151"/>
      <c r="B44" s="54"/>
      <c r="C44" s="63"/>
      <c r="D44" s="78"/>
      <c r="E44" s="142"/>
      <c r="F44" s="141"/>
      <c r="G44" s="164"/>
    </row>
    <row r="45" spans="1:7" x14ac:dyDescent="0.25">
      <c r="A45" s="151"/>
      <c r="B45" s="51"/>
      <c r="C45" s="63"/>
      <c r="D45" s="78"/>
      <c r="E45" s="142"/>
      <c r="F45" s="141">
        <f t="shared" si="3"/>
        <v>0</v>
      </c>
      <c r="G45" s="164"/>
    </row>
    <row r="46" spans="1:7" x14ac:dyDescent="0.25">
      <c r="A46" s="151"/>
      <c r="B46" s="44"/>
      <c r="C46" s="63"/>
      <c r="D46" s="78"/>
      <c r="E46" s="142"/>
      <c r="F46" s="141">
        <f t="shared" si="3"/>
        <v>0</v>
      </c>
      <c r="G46" s="164"/>
    </row>
    <row r="47" spans="1:7" x14ac:dyDescent="0.25">
      <c r="A47" s="151"/>
      <c r="B47" s="44"/>
      <c r="C47" s="63"/>
      <c r="D47" s="78"/>
      <c r="E47" s="142"/>
      <c r="F47" s="141">
        <f t="shared" si="3"/>
        <v>0</v>
      </c>
      <c r="G47" s="164"/>
    </row>
    <row r="48" spans="1:7" x14ac:dyDescent="0.25">
      <c r="A48" s="151"/>
      <c r="B48" s="44"/>
      <c r="C48" s="63"/>
      <c r="D48" s="78"/>
      <c r="E48" s="142"/>
      <c r="F48" s="141"/>
      <c r="G48" s="164"/>
    </row>
    <row r="49" spans="1:7" x14ac:dyDescent="0.25">
      <c r="A49" s="151"/>
      <c r="B49" s="51"/>
      <c r="C49" s="63"/>
      <c r="D49" s="78"/>
      <c r="E49" s="142"/>
      <c r="F49" s="141">
        <f t="shared" si="3"/>
        <v>0</v>
      </c>
      <c r="G49" s="164"/>
    </row>
    <row r="50" spans="1:7" ht="13.8" thickBot="1" x14ac:dyDescent="0.3">
      <c r="A50" s="151"/>
      <c r="B50" s="44"/>
      <c r="C50" s="63"/>
      <c r="D50" s="78"/>
      <c r="E50" s="142"/>
      <c r="F50" s="141">
        <f t="shared" si="3"/>
        <v>0</v>
      </c>
      <c r="G50" s="164"/>
    </row>
    <row r="51" spans="1:7" ht="13.8" thickBot="1" x14ac:dyDescent="0.3">
      <c r="A51" s="156"/>
      <c r="B51" s="47" t="s">
        <v>11</v>
      </c>
      <c r="C51" s="66"/>
      <c r="D51" s="79"/>
      <c r="E51" s="144"/>
      <c r="F51" s="224">
        <f>SUM(F6:F50)</f>
        <v>0</v>
      </c>
    </row>
    <row r="52" spans="1:7" s="22" customFormat="1" x14ac:dyDescent="0.25">
      <c r="A52" s="151"/>
      <c r="B52" s="43"/>
      <c r="C52" s="67"/>
      <c r="D52" s="80"/>
      <c r="E52" s="68"/>
      <c r="F52" s="69"/>
      <c r="G52" s="162"/>
    </row>
    <row r="53" spans="1:7" s="22" customFormat="1" ht="26.4" x14ac:dyDescent="0.25">
      <c r="A53" s="152"/>
      <c r="B53" s="48" t="str">
        <f>CONCATENATE("SUMMARY ",B7)</f>
        <v>SUMMARY SECTION NO 11 - FLOOR COVERING, TILING AND WALL LININGS</v>
      </c>
      <c r="C53" s="33"/>
      <c r="D53" s="49"/>
      <c r="E53" s="68"/>
      <c r="F53" s="70"/>
      <c r="G53" s="162"/>
    </row>
    <row r="54" spans="1:7" s="22" customFormat="1" x14ac:dyDescent="0.25">
      <c r="A54" s="152"/>
      <c r="B54" s="34" t="str">
        <f>B9</f>
        <v>BILL NO 1 - FLOOR COVERING, TILING AND WALL LININGS</v>
      </c>
      <c r="C54" s="33"/>
      <c r="D54" s="49"/>
      <c r="E54" s="68"/>
      <c r="F54" s="225">
        <f>F51</f>
        <v>0</v>
      </c>
      <c r="G54" s="162"/>
    </row>
    <row r="55" spans="1:7" s="22" customFormat="1" ht="26.4" x14ac:dyDescent="0.25">
      <c r="A55" s="152"/>
      <c r="B55" s="50" t="str">
        <f>CONCATENATE("TOTAL ",B7)</f>
        <v>TOTAL SECTION NO 11 - FLOOR COVERING, TILING AND WALL LININGS</v>
      </c>
      <c r="C55" s="33"/>
      <c r="D55" s="49"/>
      <c r="E55" s="68"/>
      <c r="F55" s="226">
        <f>SUM(F54:F54)</f>
        <v>0</v>
      </c>
      <c r="G55" s="162"/>
    </row>
    <row r="56" spans="1:7" s="22" customFormat="1" ht="13.8" thickBot="1" x14ac:dyDescent="0.3">
      <c r="A56" s="153"/>
      <c r="B56" s="71"/>
      <c r="C56" s="32"/>
      <c r="D56" s="46"/>
      <c r="E56" s="72"/>
      <c r="F56" s="73"/>
      <c r="G56" s="162"/>
    </row>
    <row r="57" spans="1:7" s="41" customFormat="1" x14ac:dyDescent="0.25">
      <c r="A57" s="154"/>
      <c r="B57" s="74"/>
      <c r="D57" s="75"/>
      <c r="G57" s="162"/>
    </row>
    <row r="58" spans="1:7" s="41" customFormat="1" x14ac:dyDescent="0.25">
      <c r="A58" s="154"/>
      <c r="B58" s="74"/>
      <c r="D58" s="173"/>
      <c r="G58" s="162"/>
    </row>
    <row r="59" spans="1:7" s="41" customFormat="1" x14ac:dyDescent="0.25">
      <c r="A59" s="154"/>
      <c r="B59" s="74"/>
      <c r="D59" s="75"/>
      <c r="G59" s="162"/>
    </row>
    <row r="60" spans="1:7" s="41" customFormat="1" x14ac:dyDescent="0.25">
      <c r="A60" s="154"/>
      <c r="B60" s="74"/>
      <c r="D60" s="75"/>
      <c r="G60" s="162"/>
    </row>
    <row r="61" spans="1:7" s="41" customFormat="1" x14ac:dyDescent="0.25">
      <c r="A61" s="154"/>
      <c r="B61" s="74"/>
      <c r="D61" s="75"/>
      <c r="G61" s="162"/>
    </row>
    <row r="62" spans="1:7" s="41" customFormat="1" x14ac:dyDescent="0.25">
      <c r="A62" s="154"/>
      <c r="B62" s="74"/>
      <c r="D62" s="75"/>
      <c r="G62" s="162"/>
    </row>
    <row r="63" spans="1:7" s="41" customFormat="1" x14ac:dyDescent="0.25">
      <c r="A63" s="154"/>
      <c r="B63" s="74"/>
      <c r="D63" s="75"/>
      <c r="G63" s="162"/>
    </row>
    <row r="64" spans="1:7" s="41" customFormat="1" x14ac:dyDescent="0.25">
      <c r="A64" s="154"/>
      <c r="B64" s="74"/>
      <c r="D64" s="75"/>
      <c r="G64" s="162"/>
    </row>
    <row r="65" spans="1:7" s="41" customFormat="1" x14ac:dyDescent="0.25">
      <c r="A65" s="154"/>
      <c r="B65" s="74"/>
      <c r="D65" s="75"/>
      <c r="G65" s="162"/>
    </row>
    <row r="66" spans="1:7" s="41" customFormat="1" x14ac:dyDescent="0.25">
      <c r="A66" s="154"/>
      <c r="B66" s="74"/>
      <c r="D66" s="75"/>
      <c r="G66" s="162"/>
    </row>
    <row r="67" spans="1:7" s="41" customFormat="1" x14ac:dyDescent="0.25">
      <c r="A67" s="154"/>
      <c r="B67" s="74"/>
      <c r="D67" s="75"/>
      <c r="G67" s="162"/>
    </row>
    <row r="68" spans="1:7" s="41" customFormat="1" x14ac:dyDescent="0.25">
      <c r="A68" s="154"/>
      <c r="B68" s="74"/>
      <c r="D68" s="75"/>
      <c r="G68" s="162"/>
    </row>
    <row r="69" spans="1:7" s="41" customFormat="1" x14ac:dyDescent="0.25">
      <c r="A69" s="154"/>
      <c r="B69" s="74"/>
      <c r="D69" s="75"/>
      <c r="G69" s="162"/>
    </row>
    <row r="70" spans="1:7" s="41" customFormat="1" x14ac:dyDescent="0.25">
      <c r="A70" s="154"/>
      <c r="B70" s="74"/>
      <c r="D70" s="75"/>
      <c r="G70" s="162"/>
    </row>
    <row r="71" spans="1:7" s="41" customFormat="1" x14ac:dyDescent="0.25">
      <c r="A71" s="154"/>
      <c r="B71" s="74"/>
      <c r="D71" s="75"/>
      <c r="G71" s="162"/>
    </row>
    <row r="72" spans="1:7" s="41" customFormat="1" x14ac:dyDescent="0.25">
      <c r="A72" s="154"/>
      <c r="B72" s="74"/>
      <c r="D72" s="75"/>
      <c r="G72" s="162"/>
    </row>
    <row r="73" spans="1:7" s="41" customFormat="1" x14ac:dyDescent="0.25">
      <c r="A73" s="154"/>
      <c r="B73" s="74"/>
      <c r="D73" s="75"/>
      <c r="G73" s="162"/>
    </row>
    <row r="74" spans="1:7" s="41" customFormat="1" x14ac:dyDescent="0.25">
      <c r="A74" s="154"/>
      <c r="B74" s="74"/>
      <c r="D74" s="75"/>
      <c r="G74" s="162"/>
    </row>
    <row r="75" spans="1:7" s="41" customFormat="1" x14ac:dyDescent="0.25">
      <c r="A75" s="154"/>
      <c r="B75" s="74"/>
      <c r="D75" s="75"/>
      <c r="G75" s="162"/>
    </row>
    <row r="76" spans="1:7" s="41" customFormat="1" x14ac:dyDescent="0.25">
      <c r="A76" s="154"/>
      <c r="B76" s="74"/>
      <c r="D76" s="75"/>
      <c r="G76" s="162"/>
    </row>
    <row r="77" spans="1:7" s="41" customFormat="1" x14ac:dyDescent="0.25">
      <c r="A77" s="154"/>
      <c r="B77" s="74"/>
      <c r="D77" s="75"/>
      <c r="G77" s="162"/>
    </row>
    <row r="78" spans="1:7" s="41" customFormat="1" x14ac:dyDescent="0.25">
      <c r="A78" s="154"/>
      <c r="B78" s="74"/>
      <c r="D78" s="75"/>
      <c r="G78" s="162"/>
    </row>
    <row r="79" spans="1:7" s="41" customFormat="1" x14ac:dyDescent="0.25">
      <c r="A79" s="154"/>
      <c r="B79" s="74"/>
      <c r="D79" s="75"/>
      <c r="G79" s="162"/>
    </row>
    <row r="80" spans="1:7" s="41" customFormat="1" x14ac:dyDescent="0.25">
      <c r="A80" s="154"/>
      <c r="B80" s="74"/>
      <c r="D80" s="75"/>
      <c r="G80" s="162"/>
    </row>
    <row r="81" spans="1:7" s="41" customFormat="1" x14ac:dyDescent="0.25">
      <c r="A81" s="154"/>
      <c r="B81" s="74"/>
      <c r="D81" s="75"/>
      <c r="G81" s="162"/>
    </row>
    <row r="82" spans="1:7" s="41" customFormat="1" x14ac:dyDescent="0.25">
      <c r="A82" s="154"/>
      <c r="B82" s="74"/>
      <c r="D82" s="75"/>
      <c r="G82" s="162"/>
    </row>
    <row r="83" spans="1:7" s="41" customFormat="1" x14ac:dyDescent="0.25">
      <c r="A83" s="154"/>
      <c r="B83" s="74"/>
      <c r="D83" s="75"/>
      <c r="G83" s="162"/>
    </row>
    <row r="84" spans="1:7" s="41" customFormat="1" x14ac:dyDescent="0.25">
      <c r="A84" s="154"/>
      <c r="B84" s="74"/>
      <c r="D84" s="75"/>
      <c r="G84" s="162"/>
    </row>
    <row r="85" spans="1:7" s="41" customFormat="1" x14ac:dyDescent="0.25">
      <c r="A85" s="154"/>
      <c r="B85" s="74"/>
      <c r="D85" s="75"/>
      <c r="G85" s="162"/>
    </row>
    <row r="86" spans="1:7" s="41" customFormat="1" x14ac:dyDescent="0.25">
      <c r="A86" s="154"/>
      <c r="B86" s="74"/>
      <c r="D86" s="75"/>
      <c r="G86" s="162"/>
    </row>
    <row r="87" spans="1:7" s="41" customFormat="1" x14ac:dyDescent="0.25">
      <c r="A87" s="154"/>
      <c r="B87" s="74"/>
      <c r="D87" s="75"/>
      <c r="G87" s="162"/>
    </row>
    <row r="88" spans="1:7" s="41" customFormat="1" x14ac:dyDescent="0.25">
      <c r="A88" s="154"/>
      <c r="B88" s="74"/>
      <c r="D88" s="75"/>
      <c r="G88" s="162"/>
    </row>
    <row r="89" spans="1:7" s="41" customFormat="1" x14ac:dyDescent="0.25">
      <c r="A89" s="154"/>
      <c r="B89" s="74"/>
      <c r="D89" s="75"/>
      <c r="G89" s="162"/>
    </row>
    <row r="90" spans="1:7" s="41" customFormat="1" x14ac:dyDescent="0.25">
      <c r="A90" s="154"/>
      <c r="B90" s="74"/>
      <c r="D90" s="75"/>
      <c r="G90" s="162"/>
    </row>
    <row r="91" spans="1:7" s="41" customFormat="1" x14ac:dyDescent="0.25">
      <c r="A91" s="154"/>
      <c r="B91" s="74"/>
      <c r="D91" s="75"/>
      <c r="G91" s="162"/>
    </row>
    <row r="92" spans="1:7" s="41" customFormat="1" x14ac:dyDescent="0.25">
      <c r="A92" s="154"/>
      <c r="B92" s="74"/>
      <c r="D92" s="75"/>
      <c r="G92" s="162"/>
    </row>
    <row r="93" spans="1:7" s="41" customFormat="1" x14ac:dyDescent="0.25">
      <c r="A93" s="154"/>
      <c r="B93" s="74"/>
      <c r="D93" s="75"/>
      <c r="G93" s="162"/>
    </row>
    <row r="94" spans="1:7" s="41" customFormat="1" x14ac:dyDescent="0.25">
      <c r="A94" s="154"/>
      <c r="B94" s="74"/>
      <c r="D94" s="75"/>
      <c r="G94" s="162"/>
    </row>
    <row r="95" spans="1:7" s="41" customFormat="1" x14ac:dyDescent="0.25">
      <c r="A95" s="154"/>
      <c r="B95" s="74"/>
      <c r="D95" s="75"/>
      <c r="G95" s="162"/>
    </row>
    <row r="96" spans="1:7" s="41" customFormat="1" x14ac:dyDescent="0.25">
      <c r="A96" s="154"/>
      <c r="B96" s="74"/>
      <c r="D96" s="75"/>
      <c r="G96" s="162"/>
    </row>
    <row r="97" spans="1:7" s="41" customFormat="1" x14ac:dyDescent="0.25">
      <c r="A97" s="154"/>
      <c r="B97" s="74"/>
      <c r="D97" s="75"/>
      <c r="G97" s="162"/>
    </row>
    <row r="98" spans="1:7" s="41" customFormat="1" x14ac:dyDescent="0.25">
      <c r="A98" s="154"/>
      <c r="B98" s="74"/>
      <c r="D98" s="75"/>
      <c r="G98" s="162"/>
    </row>
    <row r="99" spans="1:7" s="41" customFormat="1" x14ac:dyDescent="0.25">
      <c r="A99" s="154"/>
      <c r="B99" s="74"/>
      <c r="D99" s="75"/>
      <c r="G99" s="162"/>
    </row>
    <row r="100" spans="1:7" s="41" customFormat="1" x14ac:dyDescent="0.25">
      <c r="A100" s="154"/>
      <c r="B100" s="74"/>
      <c r="D100" s="75"/>
      <c r="G100" s="162"/>
    </row>
    <row r="101" spans="1:7" s="41" customFormat="1" x14ac:dyDescent="0.25">
      <c r="A101" s="154"/>
      <c r="B101" s="74"/>
      <c r="D101" s="75"/>
      <c r="G101" s="162"/>
    </row>
    <row r="102" spans="1:7" s="41" customFormat="1" x14ac:dyDescent="0.25">
      <c r="A102" s="154"/>
      <c r="B102" s="74"/>
      <c r="D102" s="75"/>
      <c r="G102" s="162"/>
    </row>
    <row r="103" spans="1:7" s="41" customFormat="1" x14ac:dyDescent="0.25">
      <c r="A103" s="154"/>
      <c r="B103" s="74"/>
      <c r="D103" s="75"/>
      <c r="G103" s="162"/>
    </row>
    <row r="104" spans="1:7" s="41" customFormat="1" x14ac:dyDescent="0.25">
      <c r="A104" s="154"/>
      <c r="B104" s="74"/>
      <c r="D104" s="75"/>
      <c r="G104" s="162"/>
    </row>
    <row r="105" spans="1:7" s="41" customFormat="1" x14ac:dyDescent="0.25">
      <c r="A105" s="154"/>
      <c r="B105" s="74"/>
      <c r="D105" s="75"/>
      <c r="G105" s="162"/>
    </row>
    <row r="106" spans="1:7" s="41" customFormat="1" x14ac:dyDescent="0.25">
      <c r="A106" s="154"/>
      <c r="B106" s="74"/>
      <c r="D106" s="75"/>
      <c r="G106" s="162"/>
    </row>
    <row r="107" spans="1:7" s="41" customFormat="1" x14ac:dyDescent="0.25">
      <c r="A107" s="154"/>
      <c r="B107" s="74"/>
      <c r="D107" s="75"/>
      <c r="G107" s="162"/>
    </row>
    <row r="108" spans="1:7" s="41" customFormat="1" x14ac:dyDescent="0.25">
      <c r="A108" s="154"/>
      <c r="B108" s="74"/>
      <c r="D108" s="75"/>
      <c r="G108" s="162"/>
    </row>
    <row r="109" spans="1:7" s="41" customFormat="1" x14ac:dyDescent="0.25">
      <c r="A109" s="154"/>
      <c r="B109" s="74"/>
      <c r="D109" s="75"/>
      <c r="G109" s="162"/>
    </row>
    <row r="110" spans="1:7" s="41" customFormat="1" x14ac:dyDescent="0.25">
      <c r="A110" s="154"/>
      <c r="B110" s="74"/>
      <c r="D110" s="75"/>
      <c r="G110" s="162"/>
    </row>
    <row r="111" spans="1:7" s="41" customFormat="1" x14ac:dyDescent="0.25">
      <c r="A111" s="154"/>
      <c r="B111" s="74"/>
      <c r="D111" s="75"/>
      <c r="G111" s="162"/>
    </row>
    <row r="112" spans="1:7" s="41" customFormat="1" x14ac:dyDescent="0.25">
      <c r="A112" s="154"/>
      <c r="B112" s="74"/>
      <c r="D112" s="75"/>
      <c r="G112" s="162"/>
    </row>
    <row r="113" spans="1:7" s="41" customFormat="1" x14ac:dyDescent="0.25">
      <c r="A113" s="154"/>
      <c r="B113" s="74"/>
      <c r="D113" s="75"/>
      <c r="G113" s="162"/>
    </row>
    <row r="114" spans="1:7" s="41" customFormat="1" x14ac:dyDescent="0.25">
      <c r="A114" s="154"/>
      <c r="B114" s="74"/>
      <c r="D114" s="75"/>
      <c r="G114" s="162"/>
    </row>
    <row r="115" spans="1:7" s="41" customFormat="1" x14ac:dyDescent="0.25">
      <c r="A115" s="154"/>
      <c r="B115" s="74"/>
      <c r="D115" s="75"/>
      <c r="G115" s="162"/>
    </row>
    <row r="116" spans="1:7" s="41" customFormat="1" x14ac:dyDescent="0.25">
      <c r="A116" s="154"/>
      <c r="B116" s="74"/>
      <c r="D116" s="75"/>
      <c r="G116" s="162"/>
    </row>
    <row r="117" spans="1:7" x14ac:dyDescent="0.25">
      <c r="A117" s="154"/>
      <c r="B117" s="74"/>
      <c r="C117" s="41"/>
      <c r="D117" s="75"/>
    </row>
  </sheetData>
  <autoFilter ref="A5:G117" xr:uid="{00000000-0009-0000-0000-000004000000}">
    <filterColumn colId="6">
      <filters blank="1"/>
    </filterColumn>
  </autoFilter>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&amp;RJoburg Property Company-Igano Group - MCC</oddHeader>
    <oddFooter>&amp;CPage &amp;P of &amp;N&amp;R&amp;A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E0D57-FA85-4FF6-A946-C5F3C7F6E6E7}">
  <sheetPr filterMode="1">
    <tabColor theme="9" tint="0.59999389629810485"/>
    <pageSetUpPr fitToPage="1"/>
  </sheetPr>
  <dimension ref="A1:G112"/>
  <sheetViews>
    <sheetView showZeros="0" view="pageBreakPreview" zoomScaleNormal="75" zoomScaleSheetLayoutView="100" workbookViewId="0">
      <pane xSplit="3" ySplit="5" topLeftCell="D44" activePane="bottomRight" state="frozen"/>
      <selection activeCell="B41" sqref="B41"/>
      <selection pane="topRight" activeCell="B41" sqref="B41"/>
      <selection pane="bottomLeft" activeCell="B41" sqref="B41"/>
      <selection pane="bottomRight" activeCell="E64" sqref="E64"/>
    </sheetView>
  </sheetViews>
  <sheetFormatPr defaultColWidth="9.109375" defaultRowHeight="13.2" x14ac:dyDescent="0.25"/>
  <cols>
    <col min="1" max="1" width="8.88671875" style="155" customWidth="1"/>
    <col min="2" max="2" width="60.88671875" style="64" customWidth="1"/>
    <col min="3" max="3" width="6.88671875" style="36" customWidth="1"/>
    <col min="4" max="4" width="13.33203125" style="76" customWidth="1"/>
    <col min="5" max="5" width="19.44140625" style="36" customWidth="1"/>
    <col min="6" max="6" width="20" style="36" customWidth="1"/>
    <col min="7" max="7" width="1.5546875" style="162" customWidth="1"/>
    <col min="8" max="16384" width="9.109375" style="36"/>
  </cols>
  <sheetData>
    <row r="1" spans="1:7" s="41" customFormat="1" ht="13.8" thickBot="1" x14ac:dyDescent="0.3">
      <c r="A1" s="146"/>
      <c r="B1" s="123"/>
      <c r="C1" s="93"/>
      <c r="D1" s="53"/>
      <c r="G1" s="160"/>
    </row>
    <row r="2" spans="1:7" s="40" customFormat="1" ht="13.8" thickBot="1" x14ac:dyDescent="0.3">
      <c r="A2" s="146"/>
      <c r="B2" s="90"/>
      <c r="C2" s="93"/>
      <c r="D2" s="53"/>
      <c r="E2" s="287" t="str">
        <f>'P&amp;G'!E2:F2</f>
        <v>BOQ</v>
      </c>
      <c r="F2" s="288"/>
      <c r="G2" s="161"/>
    </row>
    <row r="3" spans="1:7" s="35" customFormat="1" ht="15.75" customHeight="1" x14ac:dyDescent="0.25">
      <c r="A3" s="147"/>
      <c r="B3" s="125" t="str">
        <f>'P&amp;G'!B3</f>
        <v>MEADOWLANDS CIVIC CENTRE</v>
      </c>
      <c r="C3" s="24"/>
      <c r="D3" s="28"/>
      <c r="E3" s="293" t="str">
        <f>'P&amp;G'!E3:F4</f>
        <v>RAND VALUE - ZAR R</v>
      </c>
      <c r="F3" s="294"/>
      <c r="G3" s="162"/>
    </row>
    <row r="4" spans="1:7" s="55" customFormat="1" ht="13.5" customHeight="1" thickBot="1" x14ac:dyDescent="0.3">
      <c r="A4" s="148" t="s">
        <v>1</v>
      </c>
      <c r="B4" s="126"/>
      <c r="C4" s="26" t="s">
        <v>1</v>
      </c>
      <c r="D4" s="27"/>
      <c r="E4" s="295"/>
      <c r="F4" s="296"/>
      <c r="G4" s="163"/>
    </row>
    <row r="5" spans="1:7" s="127" customFormat="1" ht="25.5" customHeight="1" thickBot="1" x14ac:dyDescent="0.3">
      <c r="A5" s="149" t="s">
        <v>2</v>
      </c>
      <c r="B5" s="57" t="s">
        <v>3</v>
      </c>
      <c r="C5" s="58" t="s">
        <v>4</v>
      </c>
      <c r="D5" s="59" t="s">
        <v>5</v>
      </c>
      <c r="E5" s="112" t="s">
        <v>6</v>
      </c>
      <c r="F5" s="113" t="s">
        <v>7</v>
      </c>
      <c r="G5" s="159"/>
    </row>
    <row r="6" spans="1:7" s="39" customFormat="1" x14ac:dyDescent="0.25">
      <c r="A6" s="150"/>
      <c r="B6" s="61"/>
      <c r="C6" s="62"/>
      <c r="D6" s="77"/>
      <c r="E6" s="114"/>
      <c r="F6" s="115"/>
      <c r="G6" s="159"/>
    </row>
    <row r="7" spans="1:7" x14ac:dyDescent="0.25">
      <c r="A7" s="150"/>
      <c r="B7" s="48" t="s">
        <v>268</v>
      </c>
      <c r="C7" s="62"/>
      <c r="D7" s="78">
        <v>0</v>
      </c>
      <c r="E7" s="29"/>
      <c r="F7" s="30"/>
    </row>
    <row r="8" spans="1:7" x14ac:dyDescent="0.25">
      <c r="A8" s="150"/>
      <c r="B8" s="61"/>
      <c r="C8" s="62"/>
      <c r="D8" s="78">
        <v>0</v>
      </c>
      <c r="E8" s="37"/>
      <c r="F8" s="38"/>
    </row>
    <row r="9" spans="1:7" x14ac:dyDescent="0.25">
      <c r="A9" s="150"/>
      <c r="B9" s="45" t="s">
        <v>269</v>
      </c>
      <c r="C9" s="62"/>
      <c r="D9" s="78">
        <v>0</v>
      </c>
      <c r="E9" s="29"/>
      <c r="F9" s="30"/>
    </row>
    <row r="10" spans="1:7" x14ac:dyDescent="0.25">
      <c r="A10" s="150"/>
      <c r="B10" s="42"/>
      <c r="C10" s="62"/>
      <c r="D10" s="78">
        <v>0</v>
      </c>
      <c r="E10" s="29"/>
      <c r="F10" s="30"/>
      <c r="G10" s="164"/>
    </row>
    <row r="11" spans="1:7" x14ac:dyDescent="0.25">
      <c r="A11" s="150"/>
      <c r="B11" s="227" t="s">
        <v>122</v>
      </c>
      <c r="C11" s="62"/>
      <c r="D11" s="78"/>
      <c r="E11" s="29"/>
      <c r="F11" s="30"/>
      <c r="G11" s="164"/>
    </row>
    <row r="12" spans="1:7" ht="26.4" x14ac:dyDescent="0.25">
      <c r="A12" s="150"/>
      <c r="B12" s="43" t="s">
        <v>123</v>
      </c>
      <c r="C12" s="62"/>
      <c r="D12" s="78"/>
      <c r="E12" s="29"/>
      <c r="F12" s="30"/>
      <c r="G12" s="164"/>
    </row>
    <row r="13" spans="1:7" x14ac:dyDescent="0.25">
      <c r="A13" s="150"/>
      <c r="B13" s="43"/>
      <c r="C13" s="62"/>
      <c r="D13" s="78"/>
      <c r="E13" s="29"/>
      <c r="F13" s="30"/>
      <c r="G13" s="164"/>
    </row>
    <row r="14" spans="1:7" x14ac:dyDescent="0.25">
      <c r="A14" s="150"/>
      <c r="B14" s="231" t="s">
        <v>270</v>
      </c>
      <c r="C14" s="62"/>
      <c r="D14" s="78"/>
      <c r="E14" s="29"/>
      <c r="F14" s="30"/>
      <c r="G14" s="164"/>
    </row>
    <row r="15" spans="1:7" ht="79.2" x14ac:dyDescent="0.25">
      <c r="A15" s="228">
        <v>1</v>
      </c>
      <c r="B15" s="230" t="s">
        <v>271</v>
      </c>
      <c r="C15" s="229" t="s">
        <v>8</v>
      </c>
      <c r="D15" s="78">
        <v>42</v>
      </c>
      <c r="E15" s="142"/>
      <c r="F15" s="141">
        <f t="shared" ref="F15" si="0">E15*D15</f>
        <v>0</v>
      </c>
      <c r="G15" s="164"/>
    </row>
    <row r="16" spans="1:7" x14ac:dyDescent="0.25">
      <c r="A16" s="150"/>
      <c r="B16" s="231"/>
      <c r="C16" s="62"/>
      <c r="D16" s="78"/>
      <c r="E16" s="29"/>
      <c r="F16" s="30"/>
      <c r="G16" s="164"/>
    </row>
    <row r="17" spans="1:7" x14ac:dyDescent="0.25">
      <c r="A17" s="228"/>
      <c r="B17" s="231" t="s">
        <v>272</v>
      </c>
      <c r="C17" s="229"/>
      <c r="D17" s="78"/>
      <c r="E17" s="142"/>
      <c r="F17" s="141"/>
      <c r="G17" s="164"/>
    </row>
    <row r="18" spans="1:7" ht="79.2" x14ac:dyDescent="0.25">
      <c r="A18" s="228">
        <v>2</v>
      </c>
      <c r="B18" s="234" t="s">
        <v>273</v>
      </c>
      <c r="C18" s="229" t="s">
        <v>8</v>
      </c>
      <c r="D18" s="78">
        <v>2</v>
      </c>
      <c r="E18" s="142"/>
      <c r="F18" s="141">
        <f t="shared" ref="F18" si="1">E18*D18</f>
        <v>0</v>
      </c>
      <c r="G18" s="164"/>
    </row>
    <row r="19" spans="1:7" x14ac:dyDescent="0.25">
      <c r="A19" s="228"/>
      <c r="B19" s="234"/>
      <c r="C19" s="229"/>
      <c r="D19" s="78"/>
      <c r="E19" s="142"/>
      <c r="F19" s="141"/>
      <c r="G19" s="164"/>
    </row>
    <row r="20" spans="1:7" x14ac:dyDescent="0.25">
      <c r="A20" s="151"/>
      <c r="B20" s="235" t="s">
        <v>274</v>
      </c>
      <c r="C20" s="229"/>
      <c r="D20" s="78"/>
      <c r="E20" s="142"/>
      <c r="F20" s="141"/>
      <c r="G20" s="164"/>
    </row>
    <row r="21" spans="1:7" ht="39.6" x14ac:dyDescent="0.25">
      <c r="A21" s="151">
        <v>3</v>
      </c>
      <c r="B21" s="234" t="s">
        <v>275</v>
      </c>
      <c r="C21" s="63" t="s">
        <v>8</v>
      </c>
      <c r="D21" s="78">
        <v>3</v>
      </c>
      <c r="E21" s="142"/>
      <c r="F21" s="141">
        <f t="shared" ref="F21" si="2">E21*D21</f>
        <v>0</v>
      </c>
      <c r="G21" s="164"/>
    </row>
    <row r="22" spans="1:7" s="64" customFormat="1" ht="52.8" x14ac:dyDescent="0.25">
      <c r="A22" s="151">
        <v>4</v>
      </c>
      <c r="B22" s="234" t="s">
        <v>276</v>
      </c>
      <c r="C22" s="63" t="s">
        <v>8</v>
      </c>
      <c r="D22" s="78">
        <v>1</v>
      </c>
      <c r="E22" s="142"/>
      <c r="F22" s="141">
        <f t="shared" ref="F22" si="3">E22*D22</f>
        <v>0</v>
      </c>
      <c r="G22" s="164"/>
    </row>
    <row r="23" spans="1:7" x14ac:dyDescent="0.25">
      <c r="A23" s="151"/>
      <c r="B23" s="236"/>
      <c r="C23" s="229"/>
      <c r="D23" s="78"/>
      <c r="E23" s="142"/>
      <c r="F23" s="141"/>
      <c r="G23" s="164"/>
    </row>
    <row r="24" spans="1:7" x14ac:dyDescent="0.25">
      <c r="A24" s="151"/>
      <c r="B24" s="235" t="s">
        <v>277</v>
      </c>
      <c r="C24" s="229"/>
      <c r="D24" s="78"/>
      <c r="E24" s="142"/>
      <c r="F24" s="141"/>
      <c r="G24" s="164"/>
    </row>
    <row r="25" spans="1:7" ht="79.2" x14ac:dyDescent="0.25">
      <c r="A25" s="151">
        <v>5</v>
      </c>
      <c r="B25" s="236" t="s">
        <v>278</v>
      </c>
      <c r="C25" s="63" t="s">
        <v>8</v>
      </c>
      <c r="D25" s="78">
        <v>2</v>
      </c>
      <c r="E25" s="142"/>
      <c r="F25" s="141">
        <f t="shared" ref="F25" si="4">E25*D25</f>
        <v>0</v>
      </c>
      <c r="G25" s="164"/>
    </row>
    <row r="26" spans="1:7" x14ac:dyDescent="0.25">
      <c r="A26" s="151"/>
      <c r="B26" s="227"/>
      <c r="C26" s="63"/>
      <c r="D26" s="78"/>
      <c r="E26" s="142"/>
      <c r="F26" s="141">
        <f t="shared" ref="F26" si="5">E26*D26</f>
        <v>0</v>
      </c>
      <c r="G26" s="164"/>
    </row>
    <row r="27" spans="1:7" x14ac:dyDescent="0.25">
      <c r="A27" s="151"/>
      <c r="B27" s="227" t="s">
        <v>279</v>
      </c>
      <c r="C27" s="229"/>
      <c r="D27" s="78"/>
      <c r="E27" s="142"/>
      <c r="F27" s="141"/>
      <c r="G27" s="164"/>
    </row>
    <row r="28" spans="1:7" ht="79.2" x14ac:dyDescent="0.25">
      <c r="A28" s="151">
        <v>6</v>
      </c>
      <c r="B28" s="237" t="s">
        <v>280</v>
      </c>
      <c r="C28" s="63" t="s">
        <v>8</v>
      </c>
      <c r="D28" s="78">
        <v>1</v>
      </c>
      <c r="E28" s="142"/>
      <c r="F28" s="141">
        <f t="shared" ref="F28" si="6">E28*D28</f>
        <v>0</v>
      </c>
      <c r="G28" s="164"/>
    </row>
    <row r="29" spans="1:7" x14ac:dyDescent="0.25">
      <c r="A29" s="151"/>
      <c r="B29" s="44"/>
      <c r="C29" s="63"/>
      <c r="D29" s="78"/>
      <c r="E29" s="142"/>
      <c r="F29" s="141"/>
      <c r="G29" s="164"/>
    </row>
    <row r="30" spans="1:7" x14ac:dyDescent="0.25">
      <c r="A30" s="151"/>
      <c r="B30" s="51"/>
      <c r="C30" s="63"/>
      <c r="D30" s="78"/>
      <c r="E30" s="142"/>
      <c r="F30" s="141"/>
      <c r="G30" s="164"/>
    </row>
    <row r="31" spans="1:7" x14ac:dyDescent="0.25">
      <c r="A31" s="151"/>
      <c r="B31" s="44"/>
      <c r="C31" s="63"/>
      <c r="D31" s="78"/>
      <c r="E31" s="142"/>
      <c r="F31" s="141"/>
      <c r="G31" s="164"/>
    </row>
    <row r="32" spans="1:7" x14ac:dyDescent="0.25">
      <c r="A32" s="151"/>
      <c r="B32" s="44"/>
      <c r="C32" s="63"/>
      <c r="D32" s="78"/>
      <c r="E32" s="142"/>
      <c r="F32" s="141"/>
      <c r="G32" s="164"/>
    </row>
    <row r="33" spans="1:7" x14ac:dyDescent="0.25">
      <c r="A33" s="151"/>
      <c r="B33" s="44"/>
      <c r="C33" s="63"/>
      <c r="D33" s="78"/>
      <c r="E33" s="142"/>
      <c r="F33" s="141"/>
      <c r="G33" s="164"/>
    </row>
    <row r="34" spans="1:7" x14ac:dyDescent="0.25">
      <c r="A34" s="151"/>
      <c r="B34" s="44"/>
      <c r="C34" s="63"/>
      <c r="D34" s="78"/>
      <c r="E34" s="142"/>
      <c r="F34" s="141"/>
      <c r="G34" s="164"/>
    </row>
    <row r="35" spans="1:7" x14ac:dyDescent="0.25">
      <c r="A35" s="151"/>
      <c r="B35" s="44"/>
      <c r="C35" s="63"/>
      <c r="D35" s="78"/>
      <c r="E35" s="142"/>
      <c r="F35" s="141"/>
      <c r="G35" s="164"/>
    </row>
    <row r="36" spans="1:7" s="64" customFormat="1" x14ac:dyDescent="0.25">
      <c r="A36" s="151"/>
      <c r="B36" s="44"/>
      <c r="C36" s="63"/>
      <c r="D36" s="78"/>
      <c r="E36" s="142"/>
      <c r="F36" s="141"/>
      <c r="G36" s="164"/>
    </row>
    <row r="37" spans="1:7" s="64" customFormat="1" x14ac:dyDescent="0.25">
      <c r="A37" s="151"/>
      <c r="B37" s="44"/>
      <c r="C37" s="63"/>
      <c r="D37" s="78"/>
      <c r="E37" s="142"/>
      <c r="F37" s="141"/>
      <c r="G37" s="164"/>
    </row>
    <row r="38" spans="1:7" x14ac:dyDescent="0.25">
      <c r="A38" s="151"/>
      <c r="B38" s="51"/>
      <c r="C38" s="63"/>
      <c r="D38" s="78"/>
      <c r="E38" s="142"/>
      <c r="F38" s="141">
        <f t="shared" ref="F38:F45" si="7">E38*D38</f>
        <v>0</v>
      </c>
      <c r="G38" s="164"/>
    </row>
    <row r="39" spans="1:7" x14ac:dyDescent="0.25">
      <c r="A39" s="151"/>
      <c r="B39" s="44"/>
      <c r="C39" s="63"/>
      <c r="D39" s="78"/>
      <c r="E39" s="142"/>
      <c r="F39" s="141">
        <f t="shared" si="7"/>
        <v>0</v>
      </c>
      <c r="G39" s="164"/>
    </row>
    <row r="40" spans="1:7" x14ac:dyDescent="0.25">
      <c r="A40" s="151"/>
      <c r="B40" s="44"/>
      <c r="C40" s="63"/>
      <c r="D40" s="78"/>
      <c r="E40" s="142"/>
      <c r="F40" s="143"/>
      <c r="G40" s="164"/>
    </row>
    <row r="41" spans="1:7" x14ac:dyDescent="0.25">
      <c r="A41" s="151"/>
      <c r="B41" s="51"/>
      <c r="C41" s="63"/>
      <c r="D41" s="78"/>
      <c r="E41" s="142"/>
      <c r="F41" s="143">
        <f t="shared" si="7"/>
        <v>0</v>
      </c>
      <c r="G41" s="164"/>
    </row>
    <row r="42" spans="1:7" x14ac:dyDescent="0.25">
      <c r="A42" s="151"/>
      <c r="B42" s="44"/>
      <c r="C42" s="63"/>
      <c r="D42" s="78"/>
      <c r="E42" s="142"/>
      <c r="F42" s="141">
        <f t="shared" si="7"/>
        <v>0</v>
      </c>
      <c r="G42" s="164"/>
    </row>
    <row r="43" spans="1:7" x14ac:dyDescent="0.25">
      <c r="A43" s="151"/>
      <c r="B43" s="44"/>
      <c r="C43" s="63"/>
      <c r="D43" s="78"/>
      <c r="E43" s="142"/>
      <c r="F43" s="141"/>
      <c r="G43" s="164"/>
    </row>
    <row r="44" spans="1:7" x14ac:dyDescent="0.25">
      <c r="A44" s="151"/>
      <c r="B44" s="51"/>
      <c r="C44" s="63"/>
      <c r="D44" s="78"/>
      <c r="E44" s="142"/>
      <c r="F44" s="141">
        <f t="shared" si="7"/>
        <v>0</v>
      </c>
      <c r="G44" s="164"/>
    </row>
    <row r="45" spans="1:7" ht="13.8" thickBot="1" x14ac:dyDescent="0.3">
      <c r="A45" s="151"/>
      <c r="B45" s="44"/>
      <c r="C45" s="63"/>
      <c r="D45" s="78"/>
      <c r="E45" s="142"/>
      <c r="F45" s="141">
        <f t="shared" si="7"/>
        <v>0</v>
      </c>
      <c r="G45" s="164"/>
    </row>
    <row r="46" spans="1:7" ht="13.8" thickBot="1" x14ac:dyDescent="0.3">
      <c r="A46" s="156"/>
      <c r="B46" s="47" t="s">
        <v>11</v>
      </c>
      <c r="C46" s="66"/>
      <c r="D46" s="79"/>
      <c r="E46" s="144"/>
      <c r="F46" s="224">
        <f>SUM(F6:F45)</f>
        <v>0</v>
      </c>
    </row>
    <row r="47" spans="1:7" s="22" customFormat="1" x14ac:dyDescent="0.25">
      <c r="A47" s="151"/>
      <c r="B47" s="43"/>
      <c r="C47" s="67"/>
      <c r="D47" s="80"/>
      <c r="E47" s="68"/>
      <c r="F47" s="69"/>
      <c r="G47" s="162"/>
    </row>
    <row r="48" spans="1:7" s="22" customFormat="1" x14ac:dyDescent="0.25">
      <c r="A48" s="152"/>
      <c r="B48" s="48" t="str">
        <f>CONCATENATE("SUMMARY ",B7)</f>
        <v>SUMMARY SECTION NO 12 - CARPENTRY AND JOINERY</v>
      </c>
      <c r="C48" s="33"/>
      <c r="D48" s="49"/>
      <c r="E48" s="68"/>
      <c r="F48" s="70"/>
      <c r="G48" s="162"/>
    </row>
    <row r="49" spans="1:7" s="22" customFormat="1" x14ac:dyDescent="0.25">
      <c r="A49" s="152"/>
      <c r="B49" s="34" t="str">
        <f>B9</f>
        <v>BILL NO 1 - CARPENTRY AND JOINERY</v>
      </c>
      <c r="C49" s="33"/>
      <c r="D49" s="49"/>
      <c r="E49" s="68"/>
      <c r="F49" s="225">
        <f>F46</f>
        <v>0</v>
      </c>
      <c r="G49" s="162"/>
    </row>
    <row r="50" spans="1:7" s="22" customFormat="1" x14ac:dyDescent="0.25">
      <c r="A50" s="152"/>
      <c r="B50" s="50" t="str">
        <f>CONCATENATE("TOTAL ",B7)</f>
        <v>TOTAL SECTION NO 12 - CARPENTRY AND JOINERY</v>
      </c>
      <c r="C50" s="33"/>
      <c r="D50" s="49"/>
      <c r="E50" s="68"/>
      <c r="F50" s="226">
        <f>SUM(F49:F49)</f>
        <v>0</v>
      </c>
      <c r="G50" s="162"/>
    </row>
    <row r="51" spans="1:7" s="22" customFormat="1" ht="13.8" thickBot="1" x14ac:dyDescent="0.3">
      <c r="A51" s="153"/>
      <c r="B51" s="71"/>
      <c r="C51" s="32"/>
      <c r="D51" s="46"/>
      <c r="E51" s="72"/>
      <c r="F51" s="73"/>
      <c r="G51" s="162"/>
    </row>
    <row r="52" spans="1:7" s="41" customFormat="1" x14ac:dyDescent="0.25">
      <c r="A52" s="154"/>
      <c r="B52" s="74"/>
      <c r="D52" s="75"/>
      <c r="G52" s="162"/>
    </row>
    <row r="53" spans="1:7" s="41" customFormat="1" x14ac:dyDescent="0.25">
      <c r="A53" s="154"/>
      <c r="B53" s="74"/>
      <c r="D53" s="173"/>
      <c r="G53" s="162"/>
    </row>
    <row r="54" spans="1:7" s="41" customFormat="1" x14ac:dyDescent="0.25">
      <c r="A54" s="154"/>
      <c r="B54" s="74"/>
      <c r="D54" s="75"/>
      <c r="G54" s="162"/>
    </row>
    <row r="55" spans="1:7" s="41" customFormat="1" x14ac:dyDescent="0.25">
      <c r="A55" s="154"/>
      <c r="B55" s="74"/>
      <c r="D55" s="75"/>
      <c r="G55" s="162"/>
    </row>
    <row r="56" spans="1:7" s="41" customFormat="1" x14ac:dyDescent="0.25">
      <c r="A56" s="154"/>
      <c r="B56" s="74"/>
      <c r="D56" s="75"/>
      <c r="G56" s="162"/>
    </row>
    <row r="57" spans="1:7" s="41" customFormat="1" x14ac:dyDescent="0.25">
      <c r="A57" s="154"/>
      <c r="B57" s="74"/>
      <c r="D57" s="75"/>
      <c r="G57" s="162"/>
    </row>
    <row r="58" spans="1:7" s="41" customFormat="1" x14ac:dyDescent="0.25">
      <c r="A58" s="154"/>
      <c r="B58" s="74"/>
      <c r="D58" s="75"/>
      <c r="G58" s="162"/>
    </row>
    <row r="59" spans="1:7" s="41" customFormat="1" x14ac:dyDescent="0.25">
      <c r="A59" s="154"/>
      <c r="B59" s="74"/>
      <c r="D59" s="75"/>
      <c r="G59" s="162"/>
    </row>
    <row r="60" spans="1:7" s="41" customFormat="1" x14ac:dyDescent="0.25">
      <c r="A60" s="154"/>
      <c r="B60" s="74"/>
      <c r="D60" s="75"/>
      <c r="G60" s="162"/>
    </row>
    <row r="61" spans="1:7" s="41" customFormat="1" x14ac:dyDescent="0.25">
      <c r="A61" s="154"/>
      <c r="B61" s="74"/>
      <c r="D61" s="75"/>
      <c r="G61" s="162"/>
    </row>
    <row r="62" spans="1:7" s="41" customFormat="1" x14ac:dyDescent="0.25">
      <c r="A62" s="154"/>
      <c r="B62" s="74"/>
      <c r="D62" s="75"/>
      <c r="G62" s="162"/>
    </row>
    <row r="63" spans="1:7" s="41" customFormat="1" x14ac:dyDescent="0.25">
      <c r="A63" s="154"/>
      <c r="B63" s="74"/>
      <c r="D63" s="75"/>
      <c r="G63" s="162"/>
    </row>
    <row r="64" spans="1:7" s="41" customFormat="1" x14ac:dyDescent="0.25">
      <c r="A64" s="154"/>
      <c r="B64" s="74"/>
      <c r="D64" s="75"/>
      <c r="G64" s="162"/>
    </row>
    <row r="65" spans="1:7" s="41" customFormat="1" x14ac:dyDescent="0.25">
      <c r="A65" s="154"/>
      <c r="B65" s="74"/>
      <c r="D65" s="75"/>
      <c r="G65" s="162"/>
    </row>
    <row r="66" spans="1:7" s="41" customFormat="1" x14ac:dyDescent="0.25">
      <c r="A66" s="154"/>
      <c r="B66" s="74"/>
      <c r="D66" s="75"/>
      <c r="G66" s="162"/>
    </row>
    <row r="67" spans="1:7" s="41" customFormat="1" x14ac:dyDescent="0.25">
      <c r="A67" s="154"/>
      <c r="B67" s="74"/>
      <c r="D67" s="75"/>
      <c r="G67" s="162"/>
    </row>
    <row r="68" spans="1:7" s="41" customFormat="1" x14ac:dyDescent="0.25">
      <c r="A68" s="154"/>
      <c r="B68" s="74"/>
      <c r="D68" s="75"/>
      <c r="G68" s="162"/>
    </row>
    <row r="69" spans="1:7" s="41" customFormat="1" x14ac:dyDescent="0.25">
      <c r="A69" s="154"/>
      <c r="B69" s="74"/>
      <c r="D69" s="75"/>
      <c r="G69" s="162"/>
    </row>
    <row r="70" spans="1:7" s="41" customFormat="1" x14ac:dyDescent="0.25">
      <c r="A70" s="154"/>
      <c r="B70" s="74"/>
      <c r="D70" s="75"/>
      <c r="G70" s="162"/>
    </row>
    <row r="71" spans="1:7" s="41" customFormat="1" x14ac:dyDescent="0.25">
      <c r="A71" s="154"/>
      <c r="B71" s="74"/>
      <c r="D71" s="75"/>
      <c r="G71" s="162"/>
    </row>
    <row r="72" spans="1:7" s="41" customFormat="1" x14ac:dyDescent="0.25">
      <c r="A72" s="154"/>
      <c r="B72" s="74"/>
      <c r="D72" s="75"/>
      <c r="G72" s="162"/>
    </row>
    <row r="73" spans="1:7" s="41" customFormat="1" x14ac:dyDescent="0.25">
      <c r="A73" s="154"/>
      <c r="B73" s="74"/>
      <c r="D73" s="75"/>
      <c r="G73" s="162"/>
    </row>
    <row r="74" spans="1:7" s="41" customFormat="1" x14ac:dyDescent="0.25">
      <c r="A74" s="154"/>
      <c r="B74" s="74"/>
      <c r="D74" s="75"/>
      <c r="G74" s="162"/>
    </row>
    <row r="75" spans="1:7" s="41" customFormat="1" x14ac:dyDescent="0.25">
      <c r="A75" s="154"/>
      <c r="B75" s="74"/>
      <c r="D75" s="75"/>
      <c r="G75" s="162"/>
    </row>
    <row r="76" spans="1:7" s="41" customFormat="1" x14ac:dyDescent="0.25">
      <c r="A76" s="154"/>
      <c r="B76" s="74"/>
      <c r="D76" s="75"/>
      <c r="G76" s="162"/>
    </row>
    <row r="77" spans="1:7" s="41" customFormat="1" x14ac:dyDescent="0.25">
      <c r="A77" s="154"/>
      <c r="B77" s="74"/>
      <c r="D77" s="75"/>
      <c r="G77" s="162"/>
    </row>
    <row r="78" spans="1:7" s="41" customFormat="1" x14ac:dyDescent="0.25">
      <c r="A78" s="154"/>
      <c r="B78" s="74"/>
      <c r="D78" s="75"/>
      <c r="G78" s="162"/>
    </row>
    <row r="79" spans="1:7" s="41" customFormat="1" x14ac:dyDescent="0.25">
      <c r="A79" s="154"/>
      <c r="B79" s="74"/>
      <c r="D79" s="75"/>
      <c r="G79" s="162"/>
    </row>
    <row r="80" spans="1:7" s="41" customFormat="1" x14ac:dyDescent="0.25">
      <c r="A80" s="154"/>
      <c r="B80" s="74"/>
      <c r="D80" s="75"/>
      <c r="G80" s="162"/>
    </row>
    <row r="81" spans="1:7" s="41" customFormat="1" x14ac:dyDescent="0.25">
      <c r="A81" s="154"/>
      <c r="B81" s="74"/>
      <c r="D81" s="75"/>
      <c r="G81" s="162"/>
    </row>
    <row r="82" spans="1:7" s="41" customFormat="1" x14ac:dyDescent="0.25">
      <c r="A82" s="154"/>
      <c r="B82" s="74"/>
      <c r="D82" s="75"/>
      <c r="G82" s="162"/>
    </row>
    <row r="83" spans="1:7" s="41" customFormat="1" x14ac:dyDescent="0.25">
      <c r="A83" s="154"/>
      <c r="B83" s="74"/>
      <c r="D83" s="75"/>
      <c r="G83" s="162"/>
    </row>
    <row r="84" spans="1:7" s="41" customFormat="1" x14ac:dyDescent="0.25">
      <c r="A84" s="154"/>
      <c r="B84" s="74"/>
      <c r="D84" s="75"/>
      <c r="G84" s="162"/>
    </row>
    <row r="85" spans="1:7" s="41" customFormat="1" x14ac:dyDescent="0.25">
      <c r="A85" s="154"/>
      <c r="B85" s="74"/>
      <c r="D85" s="75"/>
      <c r="G85" s="162"/>
    </row>
    <row r="86" spans="1:7" s="41" customFormat="1" x14ac:dyDescent="0.25">
      <c r="A86" s="154"/>
      <c r="B86" s="74"/>
      <c r="D86" s="75"/>
      <c r="G86" s="162"/>
    </row>
    <row r="87" spans="1:7" s="41" customFormat="1" x14ac:dyDescent="0.25">
      <c r="A87" s="154"/>
      <c r="B87" s="74"/>
      <c r="D87" s="75"/>
      <c r="G87" s="162"/>
    </row>
    <row r="88" spans="1:7" s="41" customFormat="1" x14ac:dyDescent="0.25">
      <c r="A88" s="154"/>
      <c r="B88" s="74"/>
      <c r="D88" s="75"/>
      <c r="G88" s="162"/>
    </row>
    <row r="89" spans="1:7" s="41" customFormat="1" x14ac:dyDescent="0.25">
      <c r="A89" s="154"/>
      <c r="B89" s="74"/>
      <c r="D89" s="75"/>
      <c r="G89" s="162"/>
    </row>
    <row r="90" spans="1:7" s="41" customFormat="1" x14ac:dyDescent="0.25">
      <c r="A90" s="154"/>
      <c r="B90" s="74"/>
      <c r="D90" s="75"/>
      <c r="G90" s="162"/>
    </row>
    <row r="91" spans="1:7" s="41" customFormat="1" x14ac:dyDescent="0.25">
      <c r="A91" s="154"/>
      <c r="B91" s="74"/>
      <c r="D91" s="75"/>
      <c r="G91" s="162"/>
    </row>
    <row r="92" spans="1:7" s="41" customFormat="1" x14ac:dyDescent="0.25">
      <c r="A92" s="154"/>
      <c r="B92" s="74"/>
      <c r="D92" s="75"/>
      <c r="G92" s="162"/>
    </row>
    <row r="93" spans="1:7" s="41" customFormat="1" x14ac:dyDescent="0.25">
      <c r="A93" s="154"/>
      <c r="B93" s="74"/>
      <c r="D93" s="75"/>
      <c r="G93" s="162"/>
    </row>
    <row r="94" spans="1:7" s="41" customFormat="1" x14ac:dyDescent="0.25">
      <c r="A94" s="154"/>
      <c r="B94" s="74"/>
      <c r="D94" s="75"/>
      <c r="G94" s="162"/>
    </row>
    <row r="95" spans="1:7" s="41" customFormat="1" x14ac:dyDescent="0.25">
      <c r="A95" s="154"/>
      <c r="B95" s="74"/>
      <c r="D95" s="75"/>
      <c r="G95" s="162"/>
    </row>
    <row r="96" spans="1:7" s="41" customFormat="1" x14ac:dyDescent="0.25">
      <c r="A96" s="154"/>
      <c r="B96" s="74"/>
      <c r="D96" s="75"/>
      <c r="G96" s="162"/>
    </row>
    <row r="97" spans="1:7" s="41" customFormat="1" x14ac:dyDescent="0.25">
      <c r="A97" s="154"/>
      <c r="B97" s="74"/>
      <c r="D97" s="75"/>
      <c r="G97" s="162"/>
    </row>
    <row r="98" spans="1:7" s="41" customFormat="1" x14ac:dyDescent="0.25">
      <c r="A98" s="154"/>
      <c r="B98" s="74"/>
      <c r="D98" s="75"/>
      <c r="G98" s="162"/>
    </row>
    <row r="99" spans="1:7" s="41" customFormat="1" x14ac:dyDescent="0.25">
      <c r="A99" s="154"/>
      <c r="B99" s="74"/>
      <c r="D99" s="75"/>
      <c r="G99" s="162"/>
    </row>
    <row r="100" spans="1:7" s="41" customFormat="1" x14ac:dyDescent="0.25">
      <c r="A100" s="154"/>
      <c r="B100" s="74"/>
      <c r="D100" s="75"/>
      <c r="G100" s="162"/>
    </row>
    <row r="101" spans="1:7" s="41" customFormat="1" x14ac:dyDescent="0.25">
      <c r="A101" s="154"/>
      <c r="B101" s="74"/>
      <c r="D101" s="75"/>
      <c r="G101" s="162"/>
    </row>
    <row r="102" spans="1:7" s="41" customFormat="1" x14ac:dyDescent="0.25">
      <c r="A102" s="154"/>
      <c r="B102" s="74"/>
      <c r="D102" s="75"/>
      <c r="G102" s="162"/>
    </row>
    <row r="103" spans="1:7" s="41" customFormat="1" x14ac:dyDescent="0.25">
      <c r="A103" s="154"/>
      <c r="B103" s="74"/>
      <c r="D103" s="75"/>
      <c r="G103" s="162"/>
    </row>
    <row r="104" spans="1:7" s="41" customFormat="1" x14ac:dyDescent="0.25">
      <c r="A104" s="154"/>
      <c r="B104" s="74"/>
      <c r="D104" s="75"/>
      <c r="G104" s="162"/>
    </row>
    <row r="105" spans="1:7" s="41" customFormat="1" x14ac:dyDescent="0.25">
      <c r="A105" s="154"/>
      <c r="B105" s="74"/>
      <c r="D105" s="75"/>
      <c r="G105" s="162"/>
    </row>
    <row r="106" spans="1:7" s="41" customFormat="1" x14ac:dyDescent="0.25">
      <c r="A106" s="154"/>
      <c r="B106" s="74"/>
      <c r="D106" s="75"/>
      <c r="G106" s="162"/>
    </row>
    <row r="107" spans="1:7" s="41" customFormat="1" x14ac:dyDescent="0.25">
      <c r="A107" s="154"/>
      <c r="B107" s="74"/>
      <c r="D107" s="75"/>
      <c r="G107" s="162"/>
    </row>
    <row r="108" spans="1:7" s="41" customFormat="1" x14ac:dyDescent="0.25">
      <c r="A108" s="154"/>
      <c r="B108" s="74"/>
      <c r="D108" s="75"/>
      <c r="G108" s="162"/>
    </row>
    <row r="109" spans="1:7" s="41" customFormat="1" x14ac:dyDescent="0.25">
      <c r="A109" s="154"/>
      <c r="B109" s="74"/>
      <c r="D109" s="75"/>
      <c r="G109" s="162"/>
    </row>
    <row r="110" spans="1:7" s="41" customFormat="1" x14ac:dyDescent="0.25">
      <c r="A110" s="154"/>
      <c r="B110" s="74"/>
      <c r="D110" s="75"/>
      <c r="G110" s="162"/>
    </row>
    <row r="111" spans="1:7" s="41" customFormat="1" x14ac:dyDescent="0.25">
      <c r="A111" s="154"/>
      <c r="B111" s="74"/>
      <c r="D111" s="75"/>
      <c r="G111" s="162"/>
    </row>
    <row r="112" spans="1:7" x14ac:dyDescent="0.25">
      <c r="A112" s="154"/>
      <c r="B112" s="74"/>
      <c r="C112" s="41"/>
      <c r="D112" s="75"/>
    </row>
  </sheetData>
  <autoFilter ref="A5:G112" xr:uid="{00000000-0009-0000-0000-000004000000}">
    <filterColumn colId="6">
      <filters blank="1"/>
    </filterColumn>
  </autoFilter>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&amp;RJoburg Property Company-Igano Group - MCC</oddHeader>
    <oddFooter>&amp;CPage &amp;P of &amp;N&amp;R&amp;A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E27B1-D84E-4BA2-AC44-BC07841A6FF6}">
  <sheetPr filterMode="1">
    <tabColor theme="9" tint="0.59999389629810485"/>
    <pageSetUpPr fitToPage="1"/>
  </sheetPr>
  <dimension ref="A1:G116"/>
  <sheetViews>
    <sheetView showZeros="0" view="pageBreakPreview" zoomScaleNormal="75" zoomScaleSheetLayoutView="100" workbookViewId="0">
      <pane xSplit="3" ySplit="5" topLeftCell="D48" activePane="bottomRight" state="frozen"/>
      <selection activeCell="B41" sqref="B41"/>
      <selection pane="topRight" activeCell="B41" sqref="B41"/>
      <selection pane="bottomLeft" activeCell="B41" sqref="B41"/>
      <selection pane="bottomRight" activeCell="E67" sqref="E67"/>
    </sheetView>
  </sheetViews>
  <sheetFormatPr defaultColWidth="9.109375" defaultRowHeight="13.2" x14ac:dyDescent="0.25"/>
  <cols>
    <col min="1" max="1" width="8.88671875" style="155" customWidth="1"/>
    <col min="2" max="2" width="60.88671875" style="64" customWidth="1"/>
    <col min="3" max="3" width="6.88671875" style="36" customWidth="1"/>
    <col min="4" max="4" width="13.33203125" style="76" customWidth="1"/>
    <col min="5" max="5" width="19.44140625" style="36" customWidth="1"/>
    <col min="6" max="6" width="20" style="36" customWidth="1"/>
    <col min="7" max="7" width="1.5546875" style="162" customWidth="1"/>
    <col min="8" max="16384" width="9.109375" style="36"/>
  </cols>
  <sheetData>
    <row r="1" spans="1:7" s="41" customFormat="1" ht="13.8" thickBot="1" x14ac:dyDescent="0.3">
      <c r="A1" s="146"/>
      <c r="B1" s="123"/>
      <c r="C1" s="93"/>
      <c r="D1" s="53"/>
      <c r="G1" s="160"/>
    </row>
    <row r="2" spans="1:7" s="40" customFormat="1" ht="13.8" thickBot="1" x14ac:dyDescent="0.3">
      <c r="A2" s="146"/>
      <c r="B2" s="90"/>
      <c r="C2" s="93"/>
      <c r="D2" s="53"/>
      <c r="E2" s="287" t="str">
        <f>'P&amp;G'!E2:F2</f>
        <v>BOQ</v>
      </c>
      <c r="F2" s="288"/>
      <c r="G2" s="161"/>
    </row>
    <row r="3" spans="1:7" s="35" customFormat="1" ht="15.75" customHeight="1" x14ac:dyDescent="0.25">
      <c r="A3" s="147"/>
      <c r="B3" s="125" t="str">
        <f>'P&amp;G'!B3</f>
        <v>MEADOWLANDS CIVIC CENTRE</v>
      </c>
      <c r="C3" s="24"/>
      <c r="D3" s="28"/>
      <c r="E3" s="293" t="str">
        <f>'P&amp;G'!E3:F4</f>
        <v>RAND VALUE - ZAR R</v>
      </c>
      <c r="F3" s="294"/>
      <c r="G3" s="162"/>
    </row>
    <row r="4" spans="1:7" s="55" customFormat="1" ht="13.5" customHeight="1" thickBot="1" x14ac:dyDescent="0.3">
      <c r="A4" s="148" t="s">
        <v>1</v>
      </c>
      <c r="B4" s="126"/>
      <c r="C4" s="26" t="s">
        <v>1</v>
      </c>
      <c r="D4" s="27"/>
      <c r="E4" s="295"/>
      <c r="F4" s="296"/>
      <c r="G4" s="163"/>
    </row>
    <row r="5" spans="1:7" s="127" customFormat="1" ht="25.5" customHeight="1" thickBot="1" x14ac:dyDescent="0.3">
      <c r="A5" s="149" t="s">
        <v>2</v>
      </c>
      <c r="B5" s="57" t="s">
        <v>3</v>
      </c>
      <c r="C5" s="58" t="s">
        <v>4</v>
      </c>
      <c r="D5" s="59" t="s">
        <v>5</v>
      </c>
      <c r="E5" s="112" t="s">
        <v>6</v>
      </c>
      <c r="F5" s="113" t="s">
        <v>7</v>
      </c>
      <c r="G5" s="159"/>
    </row>
    <row r="6" spans="1:7" s="39" customFormat="1" x14ac:dyDescent="0.25">
      <c r="A6" s="150"/>
      <c r="B6" s="61"/>
      <c r="C6" s="62"/>
      <c r="D6" s="77"/>
      <c r="E6" s="114"/>
      <c r="F6" s="115"/>
      <c r="G6" s="159"/>
    </row>
    <row r="7" spans="1:7" x14ac:dyDescent="0.25">
      <c r="A7" s="150"/>
      <c r="B7" s="48" t="s">
        <v>282</v>
      </c>
      <c r="C7" s="62"/>
      <c r="D7" s="78">
        <v>0</v>
      </c>
      <c r="E7" s="29"/>
      <c r="F7" s="30"/>
    </row>
    <row r="8" spans="1:7" x14ac:dyDescent="0.25">
      <c r="A8" s="150"/>
      <c r="B8" s="61"/>
      <c r="C8" s="62"/>
      <c r="D8" s="78">
        <v>0</v>
      </c>
      <c r="E8" s="37"/>
      <c r="F8" s="38"/>
    </row>
    <row r="9" spans="1:7" x14ac:dyDescent="0.25">
      <c r="A9" s="150"/>
      <c r="B9" s="45" t="s">
        <v>281</v>
      </c>
      <c r="C9" s="62"/>
      <c r="D9" s="78">
        <v>0</v>
      </c>
      <c r="E9" s="29"/>
      <c r="F9" s="30"/>
    </row>
    <row r="10" spans="1:7" x14ac:dyDescent="0.25">
      <c r="A10" s="150"/>
      <c r="B10" s="42"/>
      <c r="C10" s="62"/>
      <c r="D10" s="78">
        <v>0</v>
      </c>
      <c r="E10" s="29"/>
      <c r="F10" s="30"/>
      <c r="G10" s="164"/>
    </row>
    <row r="11" spans="1:7" x14ac:dyDescent="0.25">
      <c r="A11" s="150"/>
      <c r="B11" s="227" t="s">
        <v>122</v>
      </c>
      <c r="C11" s="62"/>
      <c r="D11" s="78"/>
      <c r="E11" s="29"/>
      <c r="F11" s="30"/>
      <c r="G11" s="164"/>
    </row>
    <row r="12" spans="1:7" ht="26.4" x14ac:dyDescent="0.25">
      <c r="A12" s="150"/>
      <c r="B12" s="43" t="s">
        <v>123</v>
      </c>
      <c r="C12" s="62"/>
      <c r="D12" s="78"/>
      <c r="E12" s="29"/>
      <c r="F12" s="30"/>
      <c r="G12" s="164"/>
    </row>
    <row r="13" spans="1:7" x14ac:dyDescent="0.25">
      <c r="A13" s="150"/>
      <c r="B13" s="43"/>
      <c r="C13" s="62"/>
      <c r="D13" s="78"/>
      <c r="E13" s="29"/>
      <c r="F13" s="30"/>
      <c r="G13" s="164"/>
    </row>
    <row r="14" spans="1:7" x14ac:dyDescent="0.25">
      <c r="A14" s="150"/>
      <c r="B14" s="231" t="s">
        <v>283</v>
      </c>
      <c r="C14" s="62"/>
      <c r="D14" s="78"/>
      <c r="E14" s="29"/>
      <c r="F14" s="30"/>
      <c r="G14" s="164"/>
    </row>
    <row r="15" spans="1:7" ht="66" x14ac:dyDescent="0.25">
      <c r="A15" s="228">
        <v>1</v>
      </c>
      <c r="B15" s="230" t="s">
        <v>284</v>
      </c>
      <c r="C15" s="229" t="s">
        <v>2</v>
      </c>
      <c r="D15" s="78">
        <v>1</v>
      </c>
      <c r="E15" s="142"/>
      <c r="F15" s="141">
        <f t="shared" ref="F15" si="0">E15*D15</f>
        <v>0</v>
      </c>
      <c r="G15" s="164"/>
    </row>
    <row r="16" spans="1:7" x14ac:dyDescent="0.25">
      <c r="A16" s="150"/>
      <c r="B16" s="231"/>
      <c r="C16" s="62"/>
      <c r="D16" s="78"/>
      <c r="E16" s="29"/>
      <c r="F16" s="30"/>
      <c r="G16" s="164"/>
    </row>
    <row r="17" spans="1:7" x14ac:dyDescent="0.25">
      <c r="A17" s="228"/>
      <c r="B17" s="231" t="s">
        <v>285</v>
      </c>
      <c r="C17" s="229"/>
      <c r="D17" s="78"/>
      <c r="E17" s="142"/>
      <c r="F17" s="141"/>
      <c r="G17" s="164"/>
    </row>
    <row r="18" spans="1:7" ht="39.6" x14ac:dyDescent="0.25">
      <c r="A18" s="228">
        <v>2</v>
      </c>
      <c r="B18" s="234" t="s">
        <v>286</v>
      </c>
      <c r="C18" s="229" t="s">
        <v>2</v>
      </c>
      <c r="D18" s="78">
        <v>1</v>
      </c>
      <c r="E18" s="142"/>
      <c r="F18" s="141">
        <f t="shared" ref="F18" si="1">E18*D18</f>
        <v>0</v>
      </c>
      <c r="G18" s="164"/>
    </row>
    <row r="19" spans="1:7" x14ac:dyDescent="0.25">
      <c r="A19" s="228"/>
      <c r="B19" s="234"/>
      <c r="C19" s="229"/>
      <c r="D19" s="78"/>
      <c r="E19" s="142"/>
      <c r="F19" s="141"/>
      <c r="G19" s="164"/>
    </row>
    <row r="20" spans="1:7" x14ac:dyDescent="0.25">
      <c r="A20" s="151"/>
      <c r="B20" s="235" t="s">
        <v>287</v>
      </c>
      <c r="C20" s="229"/>
      <c r="D20" s="78"/>
      <c r="E20" s="142"/>
      <c r="F20" s="141"/>
      <c r="G20" s="164"/>
    </row>
    <row r="21" spans="1:7" ht="52.8" x14ac:dyDescent="0.25">
      <c r="A21" s="151">
        <v>3</v>
      </c>
      <c r="B21" s="234" t="s">
        <v>288</v>
      </c>
      <c r="C21" s="63" t="s">
        <v>2</v>
      </c>
      <c r="D21" s="78">
        <v>1</v>
      </c>
      <c r="E21" s="142"/>
      <c r="F21" s="141">
        <f t="shared" ref="F21" si="2">E21*D21</f>
        <v>0</v>
      </c>
      <c r="G21" s="164"/>
    </row>
    <row r="22" spans="1:7" s="64" customFormat="1" x14ac:dyDescent="0.25">
      <c r="A22" s="151"/>
      <c r="B22" s="234"/>
      <c r="C22" s="63"/>
      <c r="D22" s="78"/>
      <c r="E22" s="142"/>
      <c r="F22" s="141"/>
      <c r="G22" s="164"/>
    </row>
    <row r="23" spans="1:7" x14ac:dyDescent="0.25">
      <c r="A23" s="151"/>
      <c r="B23" s="227" t="s">
        <v>289</v>
      </c>
      <c r="C23" s="229"/>
      <c r="D23" s="78"/>
      <c r="E23" s="142"/>
      <c r="F23" s="141"/>
      <c r="G23" s="164"/>
    </row>
    <row r="24" spans="1:7" ht="39.6" x14ac:dyDescent="0.25">
      <c r="A24" s="151">
        <v>4</v>
      </c>
      <c r="B24" s="234" t="s">
        <v>290</v>
      </c>
      <c r="C24" s="229" t="s">
        <v>8</v>
      </c>
      <c r="D24" s="78">
        <v>11</v>
      </c>
      <c r="E24" s="142"/>
      <c r="F24" s="141">
        <f t="shared" ref="F24:F27" si="3">E24*D24</f>
        <v>0</v>
      </c>
      <c r="G24" s="164"/>
    </row>
    <row r="25" spans="1:7" x14ac:dyDescent="0.25">
      <c r="A25" s="151">
        <v>5</v>
      </c>
      <c r="B25" s="236" t="s">
        <v>291</v>
      </c>
      <c r="C25" s="63" t="s">
        <v>8</v>
      </c>
      <c r="D25" s="78">
        <v>2</v>
      </c>
      <c r="E25" s="142"/>
      <c r="F25" s="141">
        <f t="shared" si="3"/>
        <v>0</v>
      </c>
      <c r="G25" s="164"/>
    </row>
    <row r="26" spans="1:7" ht="26.4" x14ac:dyDescent="0.25">
      <c r="A26" s="151">
        <v>6</v>
      </c>
      <c r="B26" s="236" t="s">
        <v>292</v>
      </c>
      <c r="C26" s="63" t="s">
        <v>8</v>
      </c>
      <c r="D26" s="78">
        <v>11</v>
      </c>
      <c r="E26" s="142"/>
      <c r="F26" s="141">
        <f t="shared" si="3"/>
        <v>0</v>
      </c>
      <c r="G26" s="164"/>
    </row>
    <row r="27" spans="1:7" x14ac:dyDescent="0.25">
      <c r="A27" s="151">
        <v>7</v>
      </c>
      <c r="B27" s="236" t="s">
        <v>293</v>
      </c>
      <c r="C27" s="63" t="s">
        <v>8</v>
      </c>
      <c r="D27" s="78">
        <v>11</v>
      </c>
      <c r="E27" s="142"/>
      <c r="F27" s="141">
        <f t="shared" si="3"/>
        <v>0</v>
      </c>
      <c r="G27" s="164"/>
    </row>
    <row r="28" spans="1:7" x14ac:dyDescent="0.25">
      <c r="A28" s="151">
        <v>8</v>
      </c>
      <c r="B28" s="237" t="s">
        <v>294</v>
      </c>
      <c r="C28" s="63" t="s">
        <v>8</v>
      </c>
      <c r="D28" s="78">
        <v>5</v>
      </c>
      <c r="E28" s="142"/>
      <c r="F28" s="141">
        <f t="shared" ref="F28:F32" si="4">E28*D28</f>
        <v>0</v>
      </c>
      <c r="G28" s="164"/>
    </row>
    <row r="29" spans="1:7" x14ac:dyDescent="0.25">
      <c r="A29" s="151">
        <v>9</v>
      </c>
      <c r="B29" s="44" t="s">
        <v>295</v>
      </c>
      <c r="C29" s="63" t="s">
        <v>8</v>
      </c>
      <c r="D29" s="78">
        <v>5</v>
      </c>
      <c r="E29" s="142"/>
      <c r="F29" s="141">
        <f t="shared" si="4"/>
        <v>0</v>
      </c>
      <c r="G29" s="164"/>
    </row>
    <row r="30" spans="1:7" x14ac:dyDescent="0.25">
      <c r="A30" s="151">
        <v>10</v>
      </c>
      <c r="B30" s="44" t="s">
        <v>296</v>
      </c>
      <c r="C30" s="63" t="s">
        <v>8</v>
      </c>
      <c r="D30" s="78">
        <v>5</v>
      </c>
      <c r="E30" s="142"/>
      <c r="F30" s="141">
        <f t="shared" si="4"/>
        <v>0</v>
      </c>
      <c r="G30" s="164"/>
    </row>
    <row r="31" spans="1:7" x14ac:dyDescent="0.25">
      <c r="A31" s="151">
        <v>11</v>
      </c>
      <c r="B31" s="44" t="s">
        <v>297</v>
      </c>
      <c r="C31" s="63" t="s">
        <v>8</v>
      </c>
      <c r="D31" s="78">
        <v>5</v>
      </c>
      <c r="E31" s="142"/>
      <c r="F31" s="141">
        <f t="shared" si="4"/>
        <v>0</v>
      </c>
      <c r="G31" s="164"/>
    </row>
    <row r="32" spans="1:7" ht="26.4" x14ac:dyDescent="0.25">
      <c r="A32" s="151">
        <v>12</v>
      </c>
      <c r="B32" s="44" t="s">
        <v>298</v>
      </c>
      <c r="C32" s="63" t="s">
        <v>8</v>
      </c>
      <c r="D32" s="78">
        <v>11</v>
      </c>
      <c r="E32" s="142"/>
      <c r="F32" s="141">
        <f t="shared" si="4"/>
        <v>0</v>
      </c>
      <c r="G32" s="164"/>
    </row>
    <row r="33" spans="1:7" x14ac:dyDescent="0.25">
      <c r="A33" s="151"/>
      <c r="B33" s="44"/>
      <c r="C33" s="63"/>
      <c r="D33" s="78"/>
      <c r="E33" s="142"/>
      <c r="F33" s="141"/>
      <c r="G33" s="164"/>
    </row>
    <row r="34" spans="1:7" x14ac:dyDescent="0.25">
      <c r="A34" s="151"/>
      <c r="B34" s="51" t="s">
        <v>299</v>
      </c>
      <c r="C34" s="63"/>
      <c r="D34" s="78"/>
      <c r="E34" s="142"/>
      <c r="F34" s="141"/>
      <c r="G34" s="164"/>
    </row>
    <row r="35" spans="1:7" ht="52.8" x14ac:dyDescent="0.25">
      <c r="A35" s="151">
        <v>13</v>
      </c>
      <c r="B35" s="44" t="s">
        <v>300</v>
      </c>
      <c r="C35" s="63" t="s">
        <v>8</v>
      </c>
      <c r="D35" s="78">
        <v>2</v>
      </c>
      <c r="E35" s="142"/>
      <c r="F35" s="141">
        <f t="shared" ref="F35:F47" si="5">E35*D35</f>
        <v>0</v>
      </c>
      <c r="G35" s="164"/>
    </row>
    <row r="36" spans="1:7" ht="26.4" x14ac:dyDescent="0.25">
      <c r="A36" s="151">
        <v>14</v>
      </c>
      <c r="B36" s="44" t="s">
        <v>301</v>
      </c>
      <c r="C36" s="63" t="s">
        <v>8</v>
      </c>
      <c r="D36" s="78">
        <v>2</v>
      </c>
      <c r="E36" s="142"/>
      <c r="F36" s="141">
        <f t="shared" si="5"/>
        <v>0</v>
      </c>
      <c r="G36" s="164"/>
    </row>
    <row r="37" spans="1:7" ht="26.4" x14ac:dyDescent="0.25">
      <c r="A37" s="151">
        <v>15</v>
      </c>
      <c r="B37" s="44" t="s">
        <v>302</v>
      </c>
      <c r="C37" s="63" t="s">
        <v>8</v>
      </c>
      <c r="D37" s="78">
        <v>2</v>
      </c>
      <c r="E37" s="142"/>
      <c r="F37" s="141">
        <f t="shared" si="5"/>
        <v>0</v>
      </c>
      <c r="G37" s="164"/>
    </row>
    <row r="38" spans="1:7" ht="52.8" x14ac:dyDescent="0.25">
      <c r="A38" s="151">
        <v>16</v>
      </c>
      <c r="B38" s="44" t="s">
        <v>303</v>
      </c>
      <c r="C38" s="63" t="s">
        <v>8</v>
      </c>
      <c r="D38" s="78">
        <v>2</v>
      </c>
      <c r="E38" s="142"/>
      <c r="F38" s="141">
        <f t="shared" si="5"/>
        <v>0</v>
      </c>
      <c r="G38" s="164"/>
    </row>
    <row r="39" spans="1:7" ht="39.6" x14ac:dyDescent="0.25">
      <c r="A39" s="151">
        <v>17</v>
      </c>
      <c r="B39" s="44" t="s">
        <v>304</v>
      </c>
      <c r="C39" s="63" t="s">
        <v>8</v>
      </c>
      <c r="D39" s="78">
        <v>2</v>
      </c>
      <c r="E39" s="142"/>
      <c r="F39" s="141">
        <f t="shared" si="5"/>
        <v>0</v>
      </c>
      <c r="G39" s="164"/>
    </row>
    <row r="40" spans="1:7" x14ac:dyDescent="0.25">
      <c r="A40" s="151">
        <v>18</v>
      </c>
      <c r="B40" s="44" t="s">
        <v>294</v>
      </c>
      <c r="C40" s="63" t="s">
        <v>8</v>
      </c>
      <c r="D40" s="78">
        <v>2</v>
      </c>
      <c r="E40" s="142"/>
      <c r="F40" s="141">
        <f t="shared" si="5"/>
        <v>0</v>
      </c>
      <c r="G40" s="164"/>
    </row>
    <row r="41" spans="1:7" x14ac:dyDescent="0.25">
      <c r="A41" s="151">
        <v>19</v>
      </c>
      <c r="B41" s="44" t="s">
        <v>295</v>
      </c>
      <c r="C41" s="63" t="s">
        <v>8</v>
      </c>
      <c r="D41" s="78">
        <v>2</v>
      </c>
      <c r="E41" s="142"/>
      <c r="F41" s="141">
        <f t="shared" si="5"/>
        <v>0</v>
      </c>
      <c r="G41" s="164"/>
    </row>
    <row r="42" spans="1:7" x14ac:dyDescent="0.25">
      <c r="A42" s="151">
        <v>20</v>
      </c>
      <c r="B42" s="44" t="s">
        <v>296</v>
      </c>
      <c r="C42" s="63" t="s">
        <v>8</v>
      </c>
      <c r="D42" s="78">
        <v>2</v>
      </c>
      <c r="E42" s="142"/>
      <c r="F42" s="141">
        <f t="shared" si="5"/>
        <v>0</v>
      </c>
      <c r="G42" s="164"/>
    </row>
    <row r="43" spans="1:7" x14ac:dyDescent="0.25">
      <c r="A43" s="151">
        <v>21</v>
      </c>
      <c r="B43" s="44" t="s">
        <v>297</v>
      </c>
      <c r="C43" s="63" t="s">
        <v>8</v>
      </c>
      <c r="D43" s="78">
        <v>2</v>
      </c>
      <c r="E43" s="142"/>
      <c r="F43" s="141">
        <f t="shared" si="5"/>
        <v>0</v>
      </c>
      <c r="G43" s="164"/>
    </row>
    <row r="44" spans="1:7" ht="26.4" x14ac:dyDescent="0.25">
      <c r="A44" s="151">
        <v>22</v>
      </c>
      <c r="B44" s="44" t="s">
        <v>298</v>
      </c>
      <c r="C44" s="63" t="s">
        <v>8</v>
      </c>
      <c r="D44" s="78">
        <v>2</v>
      </c>
      <c r="E44" s="142"/>
      <c r="F44" s="141">
        <f t="shared" si="5"/>
        <v>0</v>
      </c>
      <c r="G44" s="164"/>
    </row>
    <row r="45" spans="1:7" x14ac:dyDescent="0.25">
      <c r="A45" s="151"/>
      <c r="B45" s="44"/>
      <c r="C45" s="63"/>
      <c r="D45" s="78"/>
      <c r="E45" s="142"/>
      <c r="F45" s="141">
        <f t="shared" si="5"/>
        <v>0</v>
      </c>
      <c r="G45" s="164"/>
    </row>
    <row r="46" spans="1:7" x14ac:dyDescent="0.25">
      <c r="A46" s="151"/>
      <c r="B46" s="51" t="s">
        <v>305</v>
      </c>
      <c r="C46" s="63"/>
      <c r="D46" s="78"/>
      <c r="E46" s="142"/>
      <c r="F46" s="141">
        <f t="shared" si="5"/>
        <v>0</v>
      </c>
      <c r="G46" s="164"/>
    </row>
    <row r="47" spans="1:7" ht="66" x14ac:dyDescent="0.25">
      <c r="A47" s="151">
        <v>23</v>
      </c>
      <c r="B47" s="44" t="s">
        <v>306</v>
      </c>
      <c r="C47" s="63" t="s">
        <v>2</v>
      </c>
      <c r="D47" s="78">
        <v>1</v>
      </c>
      <c r="E47" s="142"/>
      <c r="F47" s="141">
        <f t="shared" si="5"/>
        <v>0</v>
      </c>
      <c r="G47" s="164"/>
    </row>
    <row r="48" spans="1:7" x14ac:dyDescent="0.25">
      <c r="A48" s="151"/>
      <c r="B48" s="44"/>
      <c r="C48" s="63"/>
      <c r="D48" s="78"/>
      <c r="E48" s="142"/>
      <c r="F48" s="141"/>
      <c r="G48" s="164"/>
    </row>
    <row r="49" spans="1:7" ht="13.8" thickBot="1" x14ac:dyDescent="0.3">
      <c r="A49" s="151"/>
      <c r="B49" s="44"/>
      <c r="C49" s="63"/>
      <c r="D49" s="78"/>
      <c r="E49" s="142"/>
      <c r="F49" s="141"/>
      <c r="G49" s="164"/>
    </row>
    <row r="50" spans="1:7" ht="13.8" thickBot="1" x14ac:dyDescent="0.3">
      <c r="A50" s="156"/>
      <c r="B50" s="47" t="s">
        <v>11</v>
      </c>
      <c r="C50" s="66"/>
      <c r="D50" s="79"/>
      <c r="E50" s="144"/>
      <c r="F50" s="224">
        <f>SUM(F6:F49)</f>
        <v>0</v>
      </c>
    </row>
    <row r="51" spans="1:7" s="22" customFormat="1" x14ac:dyDescent="0.25">
      <c r="A51" s="151"/>
      <c r="B51" s="43"/>
      <c r="C51" s="67"/>
      <c r="D51" s="80"/>
      <c r="E51" s="68"/>
      <c r="F51" s="69"/>
      <c r="G51" s="162"/>
    </row>
    <row r="52" spans="1:7" s="22" customFormat="1" x14ac:dyDescent="0.25">
      <c r="A52" s="152"/>
      <c r="B52" s="48" t="str">
        <f>CONCATENATE("SUMMARY ",B7)</f>
        <v>SUMMARY SECTION NO 13 - PLUMBING AND DRAINAGE</v>
      </c>
      <c r="C52" s="33"/>
      <c r="D52" s="49"/>
      <c r="E52" s="68"/>
      <c r="F52" s="70"/>
      <c r="G52" s="162"/>
    </row>
    <row r="53" spans="1:7" s="22" customFormat="1" x14ac:dyDescent="0.25">
      <c r="A53" s="152"/>
      <c r="B53" s="34" t="str">
        <f>B9</f>
        <v>BILL NO 1 - PLUMBING AND DRAINAGE</v>
      </c>
      <c r="C53" s="33"/>
      <c r="D53" s="49"/>
      <c r="E53" s="68"/>
      <c r="F53" s="225">
        <f>F50</f>
        <v>0</v>
      </c>
      <c r="G53" s="162"/>
    </row>
    <row r="54" spans="1:7" s="22" customFormat="1" x14ac:dyDescent="0.25">
      <c r="A54" s="152"/>
      <c r="B54" s="50" t="str">
        <f>CONCATENATE("TOTAL ",B7)</f>
        <v>TOTAL SECTION NO 13 - PLUMBING AND DRAINAGE</v>
      </c>
      <c r="C54" s="33"/>
      <c r="D54" s="49"/>
      <c r="E54" s="68"/>
      <c r="F54" s="226">
        <f>SUM(F53:F53)</f>
        <v>0</v>
      </c>
      <c r="G54" s="162"/>
    </row>
    <row r="55" spans="1:7" s="22" customFormat="1" ht="13.8" thickBot="1" x14ac:dyDescent="0.3">
      <c r="A55" s="153"/>
      <c r="B55" s="71"/>
      <c r="C55" s="32"/>
      <c r="D55" s="46"/>
      <c r="E55" s="72"/>
      <c r="F55" s="73"/>
      <c r="G55" s="162"/>
    </row>
    <row r="56" spans="1:7" s="41" customFormat="1" x14ac:dyDescent="0.25">
      <c r="A56" s="154"/>
      <c r="B56" s="74"/>
      <c r="D56" s="75"/>
      <c r="G56" s="162"/>
    </row>
    <row r="57" spans="1:7" s="41" customFormat="1" x14ac:dyDescent="0.25">
      <c r="A57" s="154"/>
      <c r="B57" s="74"/>
      <c r="D57" s="173"/>
      <c r="G57" s="162"/>
    </row>
    <row r="58" spans="1:7" s="41" customFormat="1" x14ac:dyDescent="0.25">
      <c r="A58" s="154"/>
      <c r="B58" s="74"/>
      <c r="D58" s="75"/>
      <c r="G58" s="162"/>
    </row>
    <row r="59" spans="1:7" s="41" customFormat="1" x14ac:dyDescent="0.25">
      <c r="A59" s="154"/>
      <c r="B59" s="74"/>
      <c r="D59" s="75"/>
      <c r="G59" s="162"/>
    </row>
    <row r="60" spans="1:7" s="41" customFormat="1" x14ac:dyDescent="0.25">
      <c r="A60" s="154"/>
      <c r="B60" s="74"/>
      <c r="D60" s="75"/>
      <c r="G60" s="162"/>
    </row>
    <row r="61" spans="1:7" s="41" customFormat="1" x14ac:dyDescent="0.25">
      <c r="A61" s="154"/>
      <c r="B61" s="74"/>
      <c r="D61" s="75"/>
      <c r="G61" s="162"/>
    </row>
    <row r="62" spans="1:7" s="41" customFormat="1" x14ac:dyDescent="0.25">
      <c r="A62" s="154"/>
      <c r="B62" s="74"/>
      <c r="D62" s="75"/>
      <c r="G62" s="162"/>
    </row>
    <row r="63" spans="1:7" s="41" customFormat="1" x14ac:dyDescent="0.25">
      <c r="A63" s="154"/>
      <c r="B63" s="74"/>
      <c r="D63" s="75"/>
      <c r="G63" s="162"/>
    </row>
    <row r="64" spans="1:7" s="41" customFormat="1" x14ac:dyDescent="0.25">
      <c r="A64" s="154"/>
      <c r="B64" s="74"/>
      <c r="D64" s="75"/>
      <c r="G64" s="162"/>
    </row>
    <row r="65" spans="1:7" s="41" customFormat="1" x14ac:dyDescent="0.25">
      <c r="A65" s="154"/>
      <c r="B65" s="74"/>
      <c r="D65" s="75"/>
      <c r="G65" s="162"/>
    </row>
    <row r="66" spans="1:7" s="41" customFormat="1" x14ac:dyDescent="0.25">
      <c r="A66" s="154"/>
      <c r="B66" s="74"/>
      <c r="D66" s="75"/>
      <c r="G66" s="162"/>
    </row>
    <row r="67" spans="1:7" s="41" customFormat="1" x14ac:dyDescent="0.25">
      <c r="A67" s="154"/>
      <c r="B67" s="74"/>
      <c r="D67" s="75"/>
      <c r="G67" s="162"/>
    </row>
    <row r="68" spans="1:7" s="41" customFormat="1" x14ac:dyDescent="0.25">
      <c r="A68" s="154"/>
      <c r="B68" s="74"/>
      <c r="D68" s="75"/>
      <c r="G68" s="162"/>
    </row>
    <row r="69" spans="1:7" s="41" customFormat="1" x14ac:dyDescent="0.25">
      <c r="A69" s="154"/>
      <c r="B69" s="74"/>
      <c r="D69" s="75"/>
      <c r="G69" s="162"/>
    </row>
    <row r="70" spans="1:7" s="41" customFormat="1" x14ac:dyDescent="0.25">
      <c r="A70" s="154"/>
      <c r="B70" s="74"/>
      <c r="D70" s="75"/>
      <c r="G70" s="162"/>
    </row>
    <row r="71" spans="1:7" s="41" customFormat="1" x14ac:dyDescent="0.25">
      <c r="A71" s="154"/>
      <c r="B71" s="74"/>
      <c r="D71" s="75"/>
      <c r="G71" s="162"/>
    </row>
    <row r="72" spans="1:7" s="41" customFormat="1" x14ac:dyDescent="0.25">
      <c r="A72" s="154"/>
      <c r="B72" s="74"/>
      <c r="D72" s="75"/>
      <c r="G72" s="162"/>
    </row>
    <row r="73" spans="1:7" s="41" customFormat="1" x14ac:dyDescent="0.25">
      <c r="A73" s="154"/>
      <c r="B73" s="74"/>
      <c r="D73" s="75"/>
      <c r="G73" s="162"/>
    </row>
    <row r="74" spans="1:7" s="41" customFormat="1" x14ac:dyDescent="0.25">
      <c r="A74" s="154"/>
      <c r="B74" s="74"/>
      <c r="D74" s="75"/>
      <c r="G74" s="162"/>
    </row>
    <row r="75" spans="1:7" s="41" customFormat="1" x14ac:dyDescent="0.25">
      <c r="A75" s="154"/>
      <c r="B75" s="74"/>
      <c r="D75" s="75"/>
      <c r="G75" s="162"/>
    </row>
    <row r="76" spans="1:7" s="41" customFormat="1" x14ac:dyDescent="0.25">
      <c r="A76" s="154"/>
      <c r="B76" s="74"/>
      <c r="D76" s="75"/>
      <c r="G76" s="162"/>
    </row>
    <row r="77" spans="1:7" s="41" customFormat="1" x14ac:dyDescent="0.25">
      <c r="A77" s="154"/>
      <c r="B77" s="74"/>
      <c r="D77" s="75"/>
      <c r="G77" s="162"/>
    </row>
    <row r="78" spans="1:7" s="41" customFormat="1" x14ac:dyDescent="0.25">
      <c r="A78" s="154"/>
      <c r="B78" s="74"/>
      <c r="D78" s="75"/>
      <c r="G78" s="162"/>
    </row>
    <row r="79" spans="1:7" s="41" customFormat="1" x14ac:dyDescent="0.25">
      <c r="A79" s="154"/>
      <c r="B79" s="74"/>
      <c r="D79" s="75"/>
      <c r="G79" s="162"/>
    </row>
    <row r="80" spans="1:7" s="41" customFormat="1" x14ac:dyDescent="0.25">
      <c r="A80" s="154"/>
      <c r="B80" s="74"/>
      <c r="D80" s="75"/>
      <c r="G80" s="162"/>
    </row>
    <row r="81" spans="1:7" s="41" customFormat="1" x14ac:dyDescent="0.25">
      <c r="A81" s="154"/>
      <c r="B81" s="74"/>
      <c r="D81" s="75"/>
      <c r="G81" s="162"/>
    </row>
    <row r="82" spans="1:7" s="41" customFormat="1" x14ac:dyDescent="0.25">
      <c r="A82" s="154"/>
      <c r="B82" s="74"/>
      <c r="D82" s="75"/>
      <c r="G82" s="162"/>
    </row>
    <row r="83" spans="1:7" s="41" customFormat="1" x14ac:dyDescent="0.25">
      <c r="A83" s="154"/>
      <c r="B83" s="74"/>
      <c r="D83" s="75"/>
      <c r="G83" s="162"/>
    </row>
    <row r="84" spans="1:7" s="41" customFormat="1" x14ac:dyDescent="0.25">
      <c r="A84" s="154"/>
      <c r="B84" s="74"/>
      <c r="D84" s="75"/>
      <c r="G84" s="162"/>
    </row>
    <row r="85" spans="1:7" s="41" customFormat="1" x14ac:dyDescent="0.25">
      <c r="A85" s="154"/>
      <c r="B85" s="74"/>
      <c r="D85" s="75"/>
      <c r="G85" s="162"/>
    </row>
    <row r="86" spans="1:7" s="41" customFormat="1" x14ac:dyDescent="0.25">
      <c r="A86" s="154"/>
      <c r="B86" s="74"/>
      <c r="D86" s="75"/>
      <c r="G86" s="162"/>
    </row>
    <row r="87" spans="1:7" s="41" customFormat="1" x14ac:dyDescent="0.25">
      <c r="A87" s="154"/>
      <c r="B87" s="74"/>
      <c r="D87" s="75"/>
      <c r="G87" s="162"/>
    </row>
    <row r="88" spans="1:7" s="41" customFormat="1" x14ac:dyDescent="0.25">
      <c r="A88" s="154"/>
      <c r="B88" s="74"/>
      <c r="D88" s="75"/>
      <c r="G88" s="162"/>
    </row>
    <row r="89" spans="1:7" s="41" customFormat="1" x14ac:dyDescent="0.25">
      <c r="A89" s="154"/>
      <c r="B89" s="74"/>
      <c r="D89" s="75"/>
      <c r="G89" s="162"/>
    </row>
    <row r="90" spans="1:7" s="41" customFormat="1" x14ac:dyDescent="0.25">
      <c r="A90" s="154"/>
      <c r="B90" s="74"/>
      <c r="D90" s="75"/>
      <c r="G90" s="162"/>
    </row>
    <row r="91" spans="1:7" s="41" customFormat="1" x14ac:dyDescent="0.25">
      <c r="A91" s="154"/>
      <c r="B91" s="74"/>
      <c r="D91" s="75"/>
      <c r="G91" s="162"/>
    </row>
    <row r="92" spans="1:7" s="41" customFormat="1" x14ac:dyDescent="0.25">
      <c r="A92" s="154"/>
      <c r="B92" s="74"/>
      <c r="D92" s="75"/>
      <c r="G92" s="162"/>
    </row>
    <row r="93" spans="1:7" s="41" customFormat="1" x14ac:dyDescent="0.25">
      <c r="A93" s="154"/>
      <c r="B93" s="74"/>
      <c r="D93" s="75"/>
      <c r="G93" s="162"/>
    </row>
    <row r="94" spans="1:7" s="41" customFormat="1" x14ac:dyDescent="0.25">
      <c r="A94" s="154"/>
      <c r="B94" s="74"/>
      <c r="D94" s="75"/>
      <c r="G94" s="162"/>
    </row>
    <row r="95" spans="1:7" s="41" customFormat="1" x14ac:dyDescent="0.25">
      <c r="A95" s="154"/>
      <c r="B95" s="74"/>
      <c r="D95" s="75"/>
      <c r="G95" s="162"/>
    </row>
    <row r="96" spans="1:7" s="41" customFormat="1" x14ac:dyDescent="0.25">
      <c r="A96" s="154"/>
      <c r="B96" s="74"/>
      <c r="D96" s="75"/>
      <c r="G96" s="162"/>
    </row>
    <row r="97" spans="1:7" s="41" customFormat="1" x14ac:dyDescent="0.25">
      <c r="A97" s="154"/>
      <c r="B97" s="74"/>
      <c r="D97" s="75"/>
      <c r="G97" s="162"/>
    </row>
    <row r="98" spans="1:7" s="41" customFormat="1" x14ac:dyDescent="0.25">
      <c r="A98" s="154"/>
      <c r="B98" s="74"/>
      <c r="D98" s="75"/>
      <c r="G98" s="162"/>
    </row>
    <row r="99" spans="1:7" s="41" customFormat="1" x14ac:dyDescent="0.25">
      <c r="A99" s="154"/>
      <c r="B99" s="74"/>
      <c r="D99" s="75"/>
      <c r="G99" s="162"/>
    </row>
    <row r="100" spans="1:7" s="41" customFormat="1" x14ac:dyDescent="0.25">
      <c r="A100" s="154"/>
      <c r="B100" s="74"/>
      <c r="D100" s="75"/>
      <c r="G100" s="162"/>
    </row>
    <row r="101" spans="1:7" s="41" customFormat="1" x14ac:dyDescent="0.25">
      <c r="A101" s="154"/>
      <c r="B101" s="74"/>
      <c r="D101" s="75"/>
      <c r="G101" s="162"/>
    </row>
    <row r="102" spans="1:7" s="41" customFormat="1" x14ac:dyDescent="0.25">
      <c r="A102" s="154"/>
      <c r="B102" s="74"/>
      <c r="D102" s="75"/>
      <c r="G102" s="162"/>
    </row>
    <row r="103" spans="1:7" s="41" customFormat="1" x14ac:dyDescent="0.25">
      <c r="A103" s="154"/>
      <c r="B103" s="74"/>
      <c r="D103" s="75"/>
      <c r="G103" s="162"/>
    </row>
    <row r="104" spans="1:7" s="41" customFormat="1" x14ac:dyDescent="0.25">
      <c r="A104" s="154"/>
      <c r="B104" s="74"/>
      <c r="D104" s="75"/>
      <c r="G104" s="162"/>
    </row>
    <row r="105" spans="1:7" s="41" customFormat="1" x14ac:dyDescent="0.25">
      <c r="A105" s="154"/>
      <c r="B105" s="74"/>
      <c r="D105" s="75"/>
      <c r="G105" s="162"/>
    </row>
    <row r="106" spans="1:7" s="41" customFormat="1" x14ac:dyDescent="0.25">
      <c r="A106" s="154"/>
      <c r="B106" s="74"/>
      <c r="D106" s="75"/>
      <c r="G106" s="162"/>
    </row>
    <row r="107" spans="1:7" s="41" customFormat="1" x14ac:dyDescent="0.25">
      <c r="A107" s="154"/>
      <c r="B107" s="74"/>
      <c r="D107" s="75"/>
      <c r="G107" s="162"/>
    </row>
    <row r="108" spans="1:7" s="41" customFormat="1" x14ac:dyDescent="0.25">
      <c r="A108" s="154"/>
      <c r="B108" s="74"/>
      <c r="D108" s="75"/>
      <c r="G108" s="162"/>
    </row>
    <row r="109" spans="1:7" s="41" customFormat="1" x14ac:dyDescent="0.25">
      <c r="A109" s="154"/>
      <c r="B109" s="74"/>
      <c r="D109" s="75"/>
      <c r="G109" s="162"/>
    </row>
    <row r="110" spans="1:7" s="41" customFormat="1" x14ac:dyDescent="0.25">
      <c r="A110" s="154"/>
      <c r="B110" s="74"/>
      <c r="D110" s="75"/>
      <c r="G110" s="162"/>
    </row>
    <row r="111" spans="1:7" s="41" customFormat="1" x14ac:dyDescent="0.25">
      <c r="A111" s="154"/>
      <c r="B111" s="74"/>
      <c r="D111" s="75"/>
      <c r="G111" s="162"/>
    </row>
    <row r="112" spans="1:7" s="41" customFormat="1" x14ac:dyDescent="0.25">
      <c r="A112" s="154"/>
      <c r="B112" s="74"/>
      <c r="D112" s="75"/>
      <c r="G112" s="162"/>
    </row>
    <row r="113" spans="1:7" s="41" customFormat="1" x14ac:dyDescent="0.25">
      <c r="A113" s="154"/>
      <c r="B113" s="74"/>
      <c r="D113" s="75"/>
      <c r="G113" s="162"/>
    </row>
    <row r="114" spans="1:7" s="41" customFormat="1" x14ac:dyDescent="0.25">
      <c r="A114" s="154"/>
      <c r="B114" s="74"/>
      <c r="D114" s="75"/>
      <c r="G114" s="162"/>
    </row>
    <row r="115" spans="1:7" s="41" customFormat="1" x14ac:dyDescent="0.25">
      <c r="A115" s="154"/>
      <c r="B115" s="74"/>
      <c r="D115" s="75"/>
      <c r="G115" s="162"/>
    </row>
    <row r="116" spans="1:7" x14ac:dyDescent="0.25">
      <c r="A116" s="154"/>
      <c r="B116" s="74"/>
      <c r="C116" s="41"/>
      <c r="D116" s="75"/>
    </row>
  </sheetData>
  <autoFilter ref="A5:G116" xr:uid="{00000000-0009-0000-0000-000004000000}">
    <filterColumn colId="6">
      <filters blank="1"/>
    </filterColumn>
  </autoFilter>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&amp;RJoburg Property Company-Igano Group - MCC</oddHeader>
    <oddFooter>&amp;CPage &amp;P of &amp;N&amp;R&amp;A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DA06C-33A9-401E-9717-95DB0525BAD8}">
  <sheetPr filterMode="1">
    <tabColor theme="9" tint="0.59999389629810485"/>
    <pageSetUpPr fitToPage="1"/>
  </sheetPr>
  <dimension ref="A1:G136"/>
  <sheetViews>
    <sheetView showZeros="0" view="pageBreakPreview" zoomScaleNormal="75" zoomScaleSheetLayoutView="100" workbookViewId="0">
      <pane xSplit="3" ySplit="5" topLeftCell="D66" activePane="bottomRight" state="frozen"/>
      <selection activeCell="B41" sqref="B41"/>
      <selection pane="topRight" activeCell="B41" sqref="B41"/>
      <selection pane="bottomLeft" activeCell="B41" sqref="B41"/>
      <selection pane="bottomRight" activeCell="E86" sqref="E86"/>
    </sheetView>
  </sheetViews>
  <sheetFormatPr defaultColWidth="9.109375" defaultRowHeight="13.2" x14ac:dyDescent="0.25"/>
  <cols>
    <col min="1" max="1" width="8.88671875" style="155" customWidth="1"/>
    <col min="2" max="2" width="60.88671875" style="64" customWidth="1"/>
    <col min="3" max="3" width="6.88671875" style="36" customWidth="1"/>
    <col min="4" max="4" width="13.33203125" style="76" customWidth="1"/>
    <col min="5" max="5" width="19.44140625" style="36" customWidth="1"/>
    <col min="6" max="6" width="20" style="36" customWidth="1"/>
    <col min="7" max="7" width="1.5546875" style="162" customWidth="1"/>
    <col min="8" max="16384" width="9.109375" style="36"/>
  </cols>
  <sheetData>
    <row r="1" spans="1:7" s="41" customFormat="1" ht="13.8" thickBot="1" x14ac:dyDescent="0.3">
      <c r="A1" s="146"/>
      <c r="B1" s="123"/>
      <c r="C1" s="93"/>
      <c r="D1" s="53"/>
      <c r="G1" s="160"/>
    </row>
    <row r="2" spans="1:7" s="40" customFormat="1" ht="13.8" thickBot="1" x14ac:dyDescent="0.3">
      <c r="A2" s="146"/>
      <c r="B2" s="90"/>
      <c r="C2" s="93"/>
      <c r="D2" s="53"/>
      <c r="E2" s="287" t="str">
        <f>'P&amp;G'!E2:F2</f>
        <v>BOQ</v>
      </c>
      <c r="F2" s="288"/>
      <c r="G2" s="161"/>
    </row>
    <row r="3" spans="1:7" s="35" customFormat="1" ht="15.75" customHeight="1" x14ac:dyDescent="0.25">
      <c r="A3" s="147"/>
      <c r="B3" s="125" t="str">
        <f>'P&amp;G'!B3</f>
        <v>MEADOWLANDS CIVIC CENTRE</v>
      </c>
      <c r="C3" s="24"/>
      <c r="D3" s="28"/>
      <c r="E3" s="293" t="str">
        <f>'P&amp;G'!E3:F4</f>
        <v>RAND VALUE - ZAR R</v>
      </c>
      <c r="F3" s="294"/>
      <c r="G3" s="162"/>
    </row>
    <row r="4" spans="1:7" s="55" customFormat="1" ht="13.5" customHeight="1" thickBot="1" x14ac:dyDescent="0.3">
      <c r="A4" s="148" t="s">
        <v>1</v>
      </c>
      <c r="B4" s="126"/>
      <c r="C4" s="26" t="s">
        <v>1</v>
      </c>
      <c r="D4" s="27"/>
      <c r="E4" s="295"/>
      <c r="F4" s="296"/>
      <c r="G4" s="163"/>
    </row>
    <row r="5" spans="1:7" s="127" customFormat="1" ht="25.5" customHeight="1" thickBot="1" x14ac:dyDescent="0.3">
      <c r="A5" s="149" t="s">
        <v>2</v>
      </c>
      <c r="B5" s="57" t="s">
        <v>3</v>
      </c>
      <c r="C5" s="58" t="s">
        <v>4</v>
      </c>
      <c r="D5" s="59" t="s">
        <v>5</v>
      </c>
      <c r="E5" s="112" t="s">
        <v>6</v>
      </c>
      <c r="F5" s="113" t="s">
        <v>7</v>
      </c>
      <c r="G5" s="159"/>
    </row>
    <row r="6" spans="1:7" s="39" customFormat="1" x14ac:dyDescent="0.25">
      <c r="A6" s="150"/>
      <c r="B6" s="61"/>
      <c r="C6" s="62"/>
      <c r="D6" s="77"/>
      <c r="E6" s="114"/>
      <c r="F6" s="115"/>
      <c r="G6" s="159"/>
    </row>
    <row r="7" spans="1:7" x14ac:dyDescent="0.25">
      <c r="A7" s="150"/>
      <c r="B7" s="48" t="s">
        <v>353</v>
      </c>
      <c r="C7" s="62"/>
      <c r="D7" s="78">
        <v>0</v>
      </c>
      <c r="E7" s="29"/>
      <c r="F7" s="30"/>
    </row>
    <row r="8" spans="1:7" x14ac:dyDescent="0.25">
      <c r="A8" s="150"/>
      <c r="B8" s="61"/>
      <c r="C8" s="62"/>
      <c r="D8" s="78">
        <v>0</v>
      </c>
      <c r="E8" s="37"/>
      <c r="F8" s="38"/>
    </row>
    <row r="9" spans="1:7" x14ac:dyDescent="0.25">
      <c r="A9" s="150"/>
      <c r="B9" s="45" t="s">
        <v>335</v>
      </c>
      <c r="C9" s="62"/>
      <c r="D9" s="78">
        <v>0</v>
      </c>
      <c r="E9" s="29"/>
      <c r="F9" s="30"/>
    </row>
    <row r="10" spans="1:7" x14ac:dyDescent="0.25">
      <c r="A10" s="150"/>
      <c r="B10" s="42"/>
      <c r="C10" s="62"/>
      <c r="D10" s="78">
        <v>0</v>
      </c>
      <c r="E10" s="29"/>
      <c r="F10" s="30"/>
      <c r="G10" s="164"/>
    </row>
    <row r="11" spans="1:7" x14ac:dyDescent="0.25">
      <c r="A11" s="150"/>
      <c r="B11" s="227" t="s">
        <v>122</v>
      </c>
      <c r="C11" s="62"/>
      <c r="D11" s="78"/>
      <c r="E11" s="29"/>
      <c r="F11" s="30"/>
      <c r="G11" s="164"/>
    </row>
    <row r="12" spans="1:7" ht="26.4" x14ac:dyDescent="0.25">
      <c r="A12" s="150"/>
      <c r="B12" s="43" t="s">
        <v>123</v>
      </c>
      <c r="C12" s="62"/>
      <c r="D12" s="78"/>
      <c r="E12" s="29"/>
      <c r="F12" s="30"/>
      <c r="G12" s="164"/>
    </row>
    <row r="13" spans="1:7" x14ac:dyDescent="0.25">
      <c r="A13" s="150"/>
      <c r="B13" s="43"/>
      <c r="C13" s="62"/>
      <c r="D13" s="78"/>
      <c r="E13" s="29"/>
      <c r="F13" s="30"/>
      <c r="G13" s="164"/>
    </row>
    <row r="14" spans="1:7" x14ac:dyDescent="0.25">
      <c r="A14" s="150"/>
      <c r="B14" s="231" t="s">
        <v>307</v>
      </c>
      <c r="C14" s="62"/>
      <c r="D14" s="78"/>
      <c r="E14" s="29"/>
      <c r="F14" s="30"/>
      <c r="G14" s="164"/>
    </row>
    <row r="15" spans="1:7" ht="26.4" x14ac:dyDescent="0.25">
      <c r="A15" s="228">
        <v>1</v>
      </c>
      <c r="B15" s="230" t="s">
        <v>308</v>
      </c>
      <c r="C15" s="229" t="s">
        <v>8</v>
      </c>
      <c r="D15" s="78">
        <v>42</v>
      </c>
      <c r="E15" s="142"/>
      <c r="F15" s="141">
        <f>E15*D15</f>
        <v>0</v>
      </c>
      <c r="G15" s="164"/>
    </row>
    <row r="16" spans="1:7" x14ac:dyDescent="0.25">
      <c r="A16" s="228">
        <v>2</v>
      </c>
      <c r="B16" s="230" t="s">
        <v>309</v>
      </c>
      <c r="C16" s="229" t="s">
        <v>8</v>
      </c>
      <c r="D16" s="78">
        <v>1</v>
      </c>
      <c r="E16" s="142"/>
      <c r="F16" s="141">
        <f t="shared" ref="F16:F19" si="0">E16*D16</f>
        <v>0</v>
      </c>
      <c r="G16" s="164"/>
    </row>
    <row r="17" spans="1:7" x14ac:dyDescent="0.25">
      <c r="A17" s="228">
        <v>3</v>
      </c>
      <c r="B17" s="230" t="s">
        <v>310</v>
      </c>
      <c r="C17" s="229" t="s">
        <v>8</v>
      </c>
      <c r="D17" s="78">
        <v>9</v>
      </c>
      <c r="E17" s="142"/>
      <c r="F17" s="141">
        <f t="shared" si="0"/>
        <v>0</v>
      </c>
      <c r="G17" s="164"/>
    </row>
    <row r="18" spans="1:7" x14ac:dyDescent="0.25">
      <c r="A18" s="228">
        <v>4</v>
      </c>
      <c r="B18" s="234" t="s">
        <v>311</v>
      </c>
      <c r="C18" s="229" t="s">
        <v>8</v>
      </c>
      <c r="D18" s="78">
        <v>1</v>
      </c>
      <c r="E18" s="142"/>
      <c r="F18" s="141">
        <f t="shared" si="0"/>
        <v>0</v>
      </c>
      <c r="G18" s="164"/>
    </row>
    <row r="19" spans="1:7" x14ac:dyDescent="0.25">
      <c r="A19" s="228">
        <v>5</v>
      </c>
      <c r="B19" s="234" t="s">
        <v>312</v>
      </c>
      <c r="C19" s="229" t="s">
        <v>8</v>
      </c>
      <c r="D19" s="78">
        <v>42</v>
      </c>
      <c r="E19" s="142"/>
      <c r="F19" s="141">
        <f t="shared" si="0"/>
        <v>0</v>
      </c>
      <c r="G19" s="164"/>
    </row>
    <row r="20" spans="1:7" x14ac:dyDescent="0.25">
      <c r="A20" s="151"/>
      <c r="B20" s="235"/>
      <c r="C20" s="229"/>
      <c r="D20" s="78"/>
      <c r="E20" s="142"/>
      <c r="F20" s="141"/>
      <c r="G20" s="164"/>
    </row>
    <row r="21" spans="1:7" x14ac:dyDescent="0.25">
      <c r="A21" s="151"/>
      <c r="B21" s="235" t="s">
        <v>313</v>
      </c>
      <c r="C21" s="63"/>
      <c r="D21" s="78"/>
      <c r="E21" s="142"/>
      <c r="F21" s="141"/>
      <c r="G21" s="164"/>
    </row>
    <row r="22" spans="1:7" s="64" customFormat="1" x14ac:dyDescent="0.25">
      <c r="A22" s="151">
        <v>6</v>
      </c>
      <c r="B22" s="234" t="s">
        <v>314</v>
      </c>
      <c r="C22" s="229" t="s">
        <v>8</v>
      </c>
      <c r="D22" s="78">
        <v>4</v>
      </c>
      <c r="E22" s="142"/>
      <c r="F22" s="141">
        <f t="shared" ref="F22:F27" si="1">E22*D22</f>
        <v>0</v>
      </c>
      <c r="G22" s="164"/>
    </row>
    <row r="23" spans="1:7" x14ac:dyDescent="0.25">
      <c r="A23" s="151">
        <v>7</v>
      </c>
      <c r="B23" s="236" t="s">
        <v>315</v>
      </c>
      <c r="C23" s="229" t="s">
        <v>8</v>
      </c>
      <c r="D23" s="78">
        <v>4</v>
      </c>
      <c r="E23" s="142"/>
      <c r="F23" s="141">
        <f t="shared" si="1"/>
        <v>0</v>
      </c>
      <c r="G23" s="164"/>
    </row>
    <row r="24" spans="1:7" x14ac:dyDescent="0.25">
      <c r="A24" s="151">
        <v>8</v>
      </c>
      <c r="B24" s="234" t="s">
        <v>316</v>
      </c>
      <c r="C24" s="229" t="s">
        <v>8</v>
      </c>
      <c r="D24" s="78">
        <v>2</v>
      </c>
      <c r="E24" s="142"/>
      <c r="F24" s="141">
        <f t="shared" si="1"/>
        <v>0</v>
      </c>
      <c r="G24" s="164"/>
    </row>
    <row r="25" spans="1:7" x14ac:dyDescent="0.25">
      <c r="A25" s="151">
        <v>9</v>
      </c>
      <c r="B25" s="236" t="s">
        <v>317</v>
      </c>
      <c r="C25" s="229" t="s">
        <v>8</v>
      </c>
      <c r="D25" s="78">
        <v>3</v>
      </c>
      <c r="E25" s="142"/>
      <c r="F25" s="141">
        <f t="shared" si="1"/>
        <v>0</v>
      </c>
      <c r="G25" s="164"/>
    </row>
    <row r="26" spans="1:7" x14ac:dyDescent="0.25">
      <c r="A26" s="151">
        <v>10</v>
      </c>
      <c r="B26" s="236" t="s">
        <v>318</v>
      </c>
      <c r="C26" s="229" t="s">
        <v>8</v>
      </c>
      <c r="D26" s="78">
        <v>4</v>
      </c>
      <c r="E26" s="142"/>
      <c r="F26" s="141">
        <f t="shared" si="1"/>
        <v>0</v>
      </c>
      <c r="G26" s="164"/>
    </row>
    <row r="27" spans="1:7" x14ac:dyDescent="0.25">
      <c r="A27" s="151">
        <v>11</v>
      </c>
      <c r="B27" s="236" t="s">
        <v>319</v>
      </c>
      <c r="C27" s="229" t="s">
        <v>8</v>
      </c>
      <c r="D27" s="78">
        <v>6</v>
      </c>
      <c r="E27" s="142"/>
      <c r="F27" s="141">
        <f t="shared" si="1"/>
        <v>0</v>
      </c>
      <c r="G27" s="164"/>
    </row>
    <row r="28" spans="1:7" x14ac:dyDescent="0.25">
      <c r="A28" s="151"/>
      <c r="B28" s="237"/>
      <c r="C28" s="63"/>
      <c r="D28" s="78"/>
      <c r="E28" s="142"/>
      <c r="F28" s="141"/>
      <c r="G28" s="164"/>
    </row>
    <row r="29" spans="1:7" x14ac:dyDescent="0.25">
      <c r="A29" s="151"/>
      <c r="B29" s="51" t="s">
        <v>320</v>
      </c>
      <c r="C29" s="63"/>
      <c r="D29" s="78"/>
      <c r="E29" s="142"/>
      <c r="F29" s="141"/>
      <c r="G29" s="164"/>
    </row>
    <row r="30" spans="1:7" x14ac:dyDescent="0.25">
      <c r="A30" s="151">
        <v>12</v>
      </c>
      <c r="B30" s="44" t="s">
        <v>321</v>
      </c>
      <c r="C30" s="229" t="s">
        <v>8</v>
      </c>
      <c r="D30" s="78">
        <v>31</v>
      </c>
      <c r="E30" s="142"/>
      <c r="F30" s="141">
        <f t="shared" ref="F30" si="2">E30*D30</f>
        <v>0</v>
      </c>
      <c r="G30" s="164"/>
    </row>
    <row r="31" spans="1:7" x14ac:dyDescent="0.25">
      <c r="A31" s="151"/>
      <c r="B31" s="44"/>
      <c r="C31" s="63"/>
      <c r="D31" s="78"/>
      <c r="E31" s="142"/>
      <c r="F31" s="141"/>
      <c r="G31" s="164"/>
    </row>
    <row r="32" spans="1:7" x14ac:dyDescent="0.25">
      <c r="A32" s="151"/>
      <c r="B32" s="51" t="s">
        <v>322</v>
      </c>
      <c r="C32" s="63"/>
      <c r="D32" s="78"/>
      <c r="E32" s="142"/>
      <c r="F32" s="141"/>
      <c r="G32" s="164"/>
    </row>
    <row r="33" spans="1:7" x14ac:dyDescent="0.25">
      <c r="A33" s="151">
        <v>13</v>
      </c>
      <c r="B33" s="44" t="s">
        <v>323</v>
      </c>
      <c r="C33" s="229" t="s">
        <v>8</v>
      </c>
      <c r="D33" s="78">
        <v>4</v>
      </c>
      <c r="E33" s="142"/>
      <c r="F33" s="141">
        <f t="shared" ref="F33" si="3">E33*D33</f>
        <v>0</v>
      </c>
      <c r="G33" s="164"/>
    </row>
    <row r="34" spans="1:7" x14ac:dyDescent="0.25">
      <c r="A34" s="151"/>
      <c r="B34" s="51"/>
      <c r="C34" s="63"/>
      <c r="D34" s="78"/>
      <c r="E34" s="142"/>
      <c r="F34" s="141"/>
      <c r="G34" s="164"/>
    </row>
    <row r="35" spans="1:7" x14ac:dyDescent="0.25">
      <c r="A35" s="151"/>
      <c r="B35" s="51" t="s">
        <v>324</v>
      </c>
      <c r="C35" s="63"/>
      <c r="D35" s="78"/>
      <c r="E35" s="142"/>
      <c r="F35" s="141"/>
      <c r="G35" s="164"/>
    </row>
    <row r="36" spans="1:7" x14ac:dyDescent="0.25">
      <c r="A36" s="151">
        <v>14</v>
      </c>
      <c r="B36" s="44" t="s">
        <v>325</v>
      </c>
      <c r="C36" s="63" t="s">
        <v>8</v>
      </c>
      <c r="D36" s="78">
        <v>71</v>
      </c>
      <c r="E36" s="142"/>
      <c r="F36" s="141">
        <f t="shared" ref="F36:F37" si="4">E36*D36</f>
        <v>0</v>
      </c>
      <c r="G36" s="164"/>
    </row>
    <row r="37" spans="1:7" x14ac:dyDescent="0.25">
      <c r="A37" s="151">
        <v>15</v>
      </c>
      <c r="B37" s="44" t="s">
        <v>326</v>
      </c>
      <c r="C37" s="63" t="s">
        <v>8</v>
      </c>
      <c r="D37" s="78">
        <v>71</v>
      </c>
      <c r="E37" s="142"/>
      <c r="F37" s="141">
        <f t="shared" si="4"/>
        <v>0</v>
      </c>
      <c r="G37" s="164"/>
    </row>
    <row r="38" spans="1:7" x14ac:dyDescent="0.25">
      <c r="A38" s="151"/>
      <c r="B38" s="44"/>
      <c r="C38" s="63"/>
      <c r="D38" s="78"/>
      <c r="E38" s="142"/>
      <c r="F38" s="141"/>
      <c r="G38" s="164"/>
    </row>
    <row r="39" spans="1:7" x14ac:dyDescent="0.25">
      <c r="A39" s="151"/>
      <c r="B39" s="51" t="s">
        <v>327</v>
      </c>
      <c r="C39" s="63"/>
      <c r="D39" s="78"/>
      <c r="E39" s="142"/>
      <c r="F39" s="141"/>
      <c r="G39" s="164"/>
    </row>
    <row r="40" spans="1:7" x14ac:dyDescent="0.25">
      <c r="A40" s="151"/>
      <c r="B40" s="51" t="s">
        <v>328</v>
      </c>
      <c r="C40" s="63"/>
      <c r="D40" s="78"/>
      <c r="E40" s="142"/>
      <c r="F40" s="141"/>
      <c r="G40" s="164"/>
    </row>
    <row r="41" spans="1:7" x14ac:dyDescent="0.25">
      <c r="A41" s="151">
        <v>16</v>
      </c>
      <c r="B41" s="44" t="s">
        <v>329</v>
      </c>
      <c r="C41" s="63" t="s">
        <v>8</v>
      </c>
      <c r="D41" s="78">
        <v>56</v>
      </c>
      <c r="E41" s="142"/>
      <c r="F41" s="141">
        <f t="shared" ref="F41:F42" si="5">E41*D41</f>
        <v>0</v>
      </c>
      <c r="G41" s="164"/>
    </row>
    <row r="42" spans="1:7" x14ac:dyDescent="0.25">
      <c r="A42" s="151">
        <v>17</v>
      </c>
      <c r="B42" s="44" t="s">
        <v>330</v>
      </c>
      <c r="C42" s="63" t="s">
        <v>8</v>
      </c>
      <c r="D42" s="78">
        <v>15</v>
      </c>
      <c r="E42" s="142"/>
      <c r="F42" s="141">
        <f t="shared" si="5"/>
        <v>0</v>
      </c>
      <c r="G42" s="164"/>
    </row>
    <row r="43" spans="1:7" x14ac:dyDescent="0.25">
      <c r="A43" s="151"/>
      <c r="B43" s="44"/>
      <c r="C43" s="63"/>
      <c r="D43" s="78"/>
      <c r="E43" s="142"/>
      <c r="F43" s="141"/>
      <c r="G43" s="164"/>
    </row>
    <row r="44" spans="1:7" x14ac:dyDescent="0.25">
      <c r="A44" s="151"/>
      <c r="B44" s="51" t="s">
        <v>331</v>
      </c>
      <c r="C44" s="63"/>
      <c r="D44" s="78"/>
      <c r="E44" s="142"/>
      <c r="F44" s="141"/>
      <c r="G44" s="164"/>
    </row>
    <row r="45" spans="1:7" ht="39.6" x14ac:dyDescent="0.25">
      <c r="A45" s="151">
        <v>18</v>
      </c>
      <c r="B45" s="44" t="s">
        <v>332</v>
      </c>
      <c r="C45" s="63" t="s">
        <v>8</v>
      </c>
      <c r="D45" s="78">
        <v>3</v>
      </c>
      <c r="E45" s="142"/>
      <c r="F45" s="141">
        <f t="shared" ref="F45" si="6">E45*D45</f>
        <v>0</v>
      </c>
      <c r="G45" s="164"/>
    </row>
    <row r="46" spans="1:7" x14ac:dyDescent="0.25">
      <c r="A46" s="151"/>
      <c r="B46" s="51"/>
      <c r="C46" s="63"/>
      <c r="D46" s="78"/>
      <c r="E46" s="142"/>
      <c r="F46" s="141"/>
      <c r="G46" s="164"/>
    </row>
    <row r="47" spans="1:7" x14ac:dyDescent="0.25">
      <c r="A47" s="151"/>
      <c r="B47" s="51" t="s">
        <v>333</v>
      </c>
      <c r="C47" s="63"/>
      <c r="D47" s="78"/>
      <c r="E47" s="142"/>
      <c r="F47" s="141"/>
      <c r="G47" s="164"/>
    </row>
    <row r="48" spans="1:7" x14ac:dyDescent="0.25">
      <c r="A48" s="151">
        <v>19</v>
      </c>
      <c r="B48" s="44" t="s">
        <v>334</v>
      </c>
      <c r="C48" s="63" t="s">
        <v>8</v>
      </c>
      <c r="D48" s="78">
        <v>12</v>
      </c>
      <c r="E48" s="142"/>
      <c r="F48" s="141">
        <f t="shared" ref="F48" si="7">E48*D48</f>
        <v>0</v>
      </c>
      <c r="G48" s="164"/>
    </row>
    <row r="49" spans="1:7" x14ac:dyDescent="0.25">
      <c r="A49" s="151"/>
      <c r="B49" s="44"/>
      <c r="C49" s="63"/>
      <c r="D49" s="78"/>
      <c r="E49" s="142"/>
      <c r="F49" s="141"/>
      <c r="G49" s="164"/>
    </row>
    <row r="50" spans="1:7" x14ac:dyDescent="0.25">
      <c r="A50" s="151"/>
      <c r="B50" s="44"/>
      <c r="C50" s="63"/>
      <c r="D50" s="78"/>
      <c r="E50" s="142"/>
      <c r="F50" s="141"/>
      <c r="G50" s="164"/>
    </row>
    <row r="51" spans="1:7" x14ac:dyDescent="0.25">
      <c r="A51" s="151"/>
      <c r="B51" s="44"/>
      <c r="C51" s="63"/>
      <c r="D51" s="78"/>
      <c r="E51" s="142"/>
      <c r="F51" s="141"/>
      <c r="G51" s="164"/>
    </row>
    <row r="52" spans="1:7" x14ac:dyDescent="0.25">
      <c r="A52" s="151"/>
      <c r="B52" s="44"/>
      <c r="C52" s="63"/>
      <c r="D52" s="78"/>
      <c r="E52" s="142"/>
      <c r="F52" s="141"/>
      <c r="G52" s="164"/>
    </row>
    <row r="53" spans="1:7" x14ac:dyDescent="0.25">
      <c r="A53" s="151"/>
      <c r="B53" s="44"/>
      <c r="C53" s="63"/>
      <c r="D53" s="78"/>
      <c r="E53" s="142"/>
      <c r="F53" s="141"/>
      <c r="G53" s="164"/>
    </row>
    <row r="54" spans="1:7" x14ac:dyDescent="0.25">
      <c r="A54" s="151"/>
      <c r="B54" s="44"/>
      <c r="C54" s="63"/>
      <c r="D54" s="78"/>
      <c r="E54" s="142"/>
      <c r="F54" s="141"/>
      <c r="G54" s="164"/>
    </row>
    <row r="55" spans="1:7" x14ac:dyDescent="0.25">
      <c r="A55" s="151"/>
      <c r="B55" s="44"/>
      <c r="C55" s="63"/>
      <c r="D55" s="78"/>
      <c r="E55" s="142"/>
      <c r="F55" s="141"/>
      <c r="G55" s="164"/>
    </row>
    <row r="56" spans="1:7" x14ac:dyDescent="0.25">
      <c r="A56" s="151"/>
      <c r="B56" s="44"/>
      <c r="C56" s="63"/>
      <c r="D56" s="78"/>
      <c r="E56" s="142"/>
      <c r="F56" s="141"/>
      <c r="G56" s="164"/>
    </row>
    <row r="57" spans="1:7" x14ac:dyDescent="0.25">
      <c r="A57" s="151"/>
      <c r="B57" s="44"/>
      <c r="C57" s="63"/>
      <c r="D57" s="78"/>
      <c r="E57" s="142"/>
      <c r="F57" s="141"/>
      <c r="G57" s="164"/>
    </row>
    <row r="58" spans="1:7" x14ac:dyDescent="0.25">
      <c r="A58" s="151"/>
      <c r="B58" s="44"/>
      <c r="C58" s="63"/>
      <c r="D58" s="78"/>
      <c r="E58" s="142"/>
      <c r="F58" s="141"/>
      <c r="G58" s="164"/>
    </row>
    <row r="59" spans="1:7" x14ac:dyDescent="0.25">
      <c r="A59" s="151"/>
      <c r="B59" s="44"/>
      <c r="C59" s="63"/>
      <c r="D59" s="78"/>
      <c r="E59" s="142"/>
      <c r="F59" s="141"/>
      <c r="G59" s="164"/>
    </row>
    <row r="60" spans="1:7" x14ac:dyDescent="0.25">
      <c r="A60" s="151"/>
      <c r="B60" s="44"/>
      <c r="C60" s="63"/>
      <c r="D60" s="78"/>
      <c r="E60" s="142"/>
      <c r="F60" s="141"/>
      <c r="G60" s="164"/>
    </row>
    <row r="61" spans="1:7" x14ac:dyDescent="0.25">
      <c r="A61" s="151"/>
      <c r="B61" s="44"/>
      <c r="C61" s="63"/>
      <c r="D61" s="78"/>
      <c r="E61" s="142"/>
      <c r="F61" s="141"/>
      <c r="G61" s="164"/>
    </row>
    <row r="62" spans="1:7" x14ac:dyDescent="0.25">
      <c r="A62" s="151"/>
      <c r="B62" s="44"/>
      <c r="C62" s="63"/>
      <c r="D62" s="78"/>
      <c r="E62" s="142"/>
      <c r="F62" s="141"/>
      <c r="G62" s="164"/>
    </row>
    <row r="63" spans="1:7" x14ac:dyDescent="0.25">
      <c r="A63" s="151"/>
      <c r="B63" s="44"/>
      <c r="C63" s="63"/>
      <c r="D63" s="78"/>
      <c r="E63" s="142"/>
      <c r="F63" s="141"/>
      <c r="G63" s="164"/>
    </row>
    <row r="64" spans="1:7" x14ac:dyDescent="0.25">
      <c r="A64" s="151"/>
      <c r="B64" s="44"/>
      <c r="C64" s="63"/>
      <c r="D64" s="78"/>
      <c r="E64" s="142"/>
      <c r="F64" s="141"/>
      <c r="G64" s="164"/>
    </row>
    <row r="65" spans="1:7" x14ac:dyDescent="0.25">
      <c r="A65" s="151"/>
      <c r="B65" s="44"/>
      <c r="C65" s="63"/>
      <c r="D65" s="78"/>
      <c r="E65" s="142"/>
      <c r="F65" s="141"/>
      <c r="G65" s="164"/>
    </row>
    <row r="66" spans="1:7" x14ac:dyDescent="0.25">
      <c r="A66" s="151"/>
      <c r="B66" s="44"/>
      <c r="C66" s="63"/>
      <c r="D66" s="78"/>
      <c r="E66" s="142"/>
      <c r="F66" s="141"/>
      <c r="G66" s="164"/>
    </row>
    <row r="67" spans="1:7" x14ac:dyDescent="0.25">
      <c r="A67" s="151"/>
      <c r="B67" s="44"/>
      <c r="C67" s="63"/>
      <c r="D67" s="78"/>
      <c r="E67" s="142"/>
      <c r="F67" s="141"/>
      <c r="G67" s="164"/>
    </row>
    <row r="68" spans="1:7" x14ac:dyDescent="0.25">
      <c r="A68" s="151"/>
      <c r="B68" s="44"/>
      <c r="C68" s="63"/>
      <c r="D68" s="78"/>
      <c r="E68" s="142"/>
      <c r="F68" s="141"/>
      <c r="G68" s="164"/>
    </row>
    <row r="69" spans="1:7" ht="13.8" thickBot="1" x14ac:dyDescent="0.3">
      <c r="A69" s="151"/>
      <c r="B69" s="44"/>
      <c r="C69" s="63"/>
      <c r="D69" s="78"/>
      <c r="E69" s="142"/>
      <c r="F69" s="141"/>
      <c r="G69" s="164"/>
    </row>
    <row r="70" spans="1:7" ht="13.8" thickBot="1" x14ac:dyDescent="0.3">
      <c r="A70" s="156"/>
      <c r="B70" s="47" t="s">
        <v>11</v>
      </c>
      <c r="C70" s="66"/>
      <c r="D70" s="79"/>
      <c r="E70" s="144"/>
      <c r="F70" s="224">
        <f>SUM(F6:F69)</f>
        <v>0</v>
      </c>
    </row>
    <row r="71" spans="1:7" s="22" customFormat="1" x14ac:dyDescent="0.25">
      <c r="A71" s="151"/>
      <c r="B71" s="43"/>
      <c r="C71" s="67"/>
      <c r="D71" s="80"/>
      <c r="E71" s="68"/>
      <c r="F71" s="69"/>
      <c r="G71" s="162"/>
    </row>
    <row r="72" spans="1:7" s="22" customFormat="1" x14ac:dyDescent="0.25">
      <c r="A72" s="152"/>
      <c r="B72" s="48" t="str">
        <f>CONCATENATE("SUMMARY ",B7)</f>
        <v>SUMMARY SECTION NO 14 - IRONMONGERY AND ACCESSORIES</v>
      </c>
      <c r="C72" s="33"/>
      <c r="D72" s="49"/>
      <c r="E72" s="68"/>
      <c r="F72" s="70"/>
      <c r="G72" s="162"/>
    </row>
    <row r="73" spans="1:7" s="22" customFormat="1" x14ac:dyDescent="0.25">
      <c r="A73" s="152"/>
      <c r="B73" s="34" t="str">
        <f>B9</f>
        <v>BILL NO 1 - IRONMONGERY AND ACCESSORIES</v>
      </c>
      <c r="C73" s="33"/>
      <c r="D73" s="49"/>
      <c r="E73" s="68"/>
      <c r="F73" s="225">
        <f>F70</f>
        <v>0</v>
      </c>
      <c r="G73" s="162"/>
    </row>
    <row r="74" spans="1:7" s="22" customFormat="1" x14ac:dyDescent="0.25">
      <c r="A74" s="152"/>
      <c r="B74" s="50" t="str">
        <f>CONCATENATE("TOTAL ",B7)</f>
        <v>TOTAL SECTION NO 14 - IRONMONGERY AND ACCESSORIES</v>
      </c>
      <c r="C74" s="33"/>
      <c r="D74" s="49"/>
      <c r="E74" s="68"/>
      <c r="F74" s="226">
        <f>SUM(F73:F73)</f>
        <v>0</v>
      </c>
      <c r="G74" s="162"/>
    </row>
    <row r="75" spans="1:7" s="22" customFormat="1" ht="13.8" thickBot="1" x14ac:dyDescent="0.3">
      <c r="A75" s="153"/>
      <c r="B75" s="71"/>
      <c r="C75" s="32"/>
      <c r="D75" s="46"/>
      <c r="E75" s="72"/>
      <c r="F75" s="73"/>
      <c r="G75" s="162"/>
    </row>
    <row r="76" spans="1:7" s="41" customFormat="1" x14ac:dyDescent="0.25">
      <c r="A76" s="154"/>
      <c r="B76" s="74"/>
      <c r="D76" s="75"/>
      <c r="G76" s="162"/>
    </row>
    <row r="77" spans="1:7" s="41" customFormat="1" x14ac:dyDescent="0.25">
      <c r="A77" s="154"/>
      <c r="B77" s="74"/>
      <c r="D77" s="173"/>
      <c r="G77" s="162"/>
    </row>
    <row r="78" spans="1:7" s="41" customFormat="1" x14ac:dyDescent="0.25">
      <c r="A78" s="154"/>
      <c r="B78" s="74"/>
      <c r="D78" s="75"/>
      <c r="G78" s="162"/>
    </row>
    <row r="79" spans="1:7" s="41" customFormat="1" x14ac:dyDescent="0.25">
      <c r="A79" s="154"/>
      <c r="B79" s="74"/>
      <c r="D79" s="75"/>
      <c r="G79" s="162"/>
    </row>
    <row r="80" spans="1:7" s="41" customFormat="1" x14ac:dyDescent="0.25">
      <c r="A80" s="154"/>
      <c r="B80" s="74"/>
      <c r="D80" s="75"/>
      <c r="G80" s="162"/>
    </row>
    <row r="81" spans="1:7" s="41" customFormat="1" x14ac:dyDescent="0.25">
      <c r="A81" s="154"/>
      <c r="B81" s="74"/>
      <c r="D81" s="75"/>
      <c r="G81" s="162"/>
    </row>
    <row r="82" spans="1:7" s="41" customFormat="1" x14ac:dyDescent="0.25">
      <c r="A82" s="154"/>
      <c r="B82" s="74"/>
      <c r="D82" s="75"/>
      <c r="G82" s="162"/>
    </row>
    <row r="83" spans="1:7" s="41" customFormat="1" x14ac:dyDescent="0.25">
      <c r="A83" s="154"/>
      <c r="B83" s="74"/>
      <c r="D83" s="75"/>
      <c r="G83" s="162"/>
    </row>
    <row r="84" spans="1:7" s="41" customFormat="1" x14ac:dyDescent="0.25">
      <c r="A84" s="154"/>
      <c r="B84" s="74"/>
      <c r="D84" s="75"/>
      <c r="G84" s="162"/>
    </row>
    <row r="85" spans="1:7" s="41" customFormat="1" x14ac:dyDescent="0.25">
      <c r="A85" s="154"/>
      <c r="B85" s="74"/>
      <c r="D85" s="75"/>
      <c r="G85" s="162"/>
    </row>
    <row r="86" spans="1:7" s="41" customFormat="1" x14ac:dyDescent="0.25">
      <c r="A86" s="154"/>
      <c r="B86" s="74"/>
      <c r="D86" s="75"/>
      <c r="G86" s="162"/>
    </row>
    <row r="87" spans="1:7" s="41" customFormat="1" x14ac:dyDescent="0.25">
      <c r="A87" s="154"/>
      <c r="B87" s="74"/>
      <c r="D87" s="75"/>
      <c r="G87" s="162"/>
    </row>
    <row r="88" spans="1:7" s="41" customFormat="1" x14ac:dyDescent="0.25">
      <c r="A88" s="154"/>
      <c r="B88" s="74"/>
      <c r="D88" s="75"/>
      <c r="G88" s="162"/>
    </row>
    <row r="89" spans="1:7" s="41" customFormat="1" x14ac:dyDescent="0.25">
      <c r="A89" s="154"/>
      <c r="B89" s="74"/>
      <c r="D89" s="75"/>
      <c r="G89" s="162"/>
    </row>
    <row r="90" spans="1:7" s="41" customFormat="1" x14ac:dyDescent="0.25">
      <c r="A90" s="154"/>
      <c r="B90" s="74"/>
      <c r="D90" s="75"/>
      <c r="G90" s="162"/>
    </row>
    <row r="91" spans="1:7" s="41" customFormat="1" x14ac:dyDescent="0.25">
      <c r="A91" s="154"/>
      <c r="B91" s="74"/>
      <c r="D91" s="75"/>
      <c r="G91" s="162"/>
    </row>
    <row r="92" spans="1:7" s="41" customFormat="1" x14ac:dyDescent="0.25">
      <c r="A92" s="154"/>
      <c r="B92" s="74"/>
      <c r="D92" s="75"/>
      <c r="G92" s="162"/>
    </row>
    <row r="93" spans="1:7" s="41" customFormat="1" x14ac:dyDescent="0.25">
      <c r="A93" s="154"/>
      <c r="B93" s="74"/>
      <c r="D93" s="75"/>
      <c r="G93" s="162"/>
    </row>
    <row r="94" spans="1:7" s="41" customFormat="1" x14ac:dyDescent="0.25">
      <c r="A94" s="154"/>
      <c r="B94" s="74"/>
      <c r="D94" s="75"/>
      <c r="G94" s="162"/>
    </row>
    <row r="95" spans="1:7" s="41" customFormat="1" x14ac:dyDescent="0.25">
      <c r="A95" s="154"/>
      <c r="B95" s="74"/>
      <c r="D95" s="75"/>
      <c r="G95" s="162"/>
    </row>
    <row r="96" spans="1:7" s="41" customFormat="1" x14ac:dyDescent="0.25">
      <c r="A96" s="154"/>
      <c r="B96" s="74"/>
      <c r="D96" s="75"/>
      <c r="G96" s="162"/>
    </row>
    <row r="97" spans="1:7" s="41" customFormat="1" x14ac:dyDescent="0.25">
      <c r="A97" s="154"/>
      <c r="B97" s="74"/>
      <c r="D97" s="75"/>
      <c r="G97" s="162"/>
    </row>
    <row r="98" spans="1:7" s="41" customFormat="1" x14ac:dyDescent="0.25">
      <c r="A98" s="154"/>
      <c r="B98" s="74"/>
      <c r="D98" s="75"/>
      <c r="G98" s="162"/>
    </row>
    <row r="99" spans="1:7" s="41" customFormat="1" x14ac:dyDescent="0.25">
      <c r="A99" s="154"/>
      <c r="B99" s="74"/>
      <c r="D99" s="75"/>
      <c r="G99" s="162"/>
    </row>
    <row r="100" spans="1:7" s="41" customFormat="1" x14ac:dyDescent="0.25">
      <c r="A100" s="154"/>
      <c r="B100" s="74"/>
      <c r="D100" s="75"/>
      <c r="G100" s="162"/>
    </row>
    <row r="101" spans="1:7" s="41" customFormat="1" x14ac:dyDescent="0.25">
      <c r="A101" s="154"/>
      <c r="B101" s="74"/>
      <c r="D101" s="75"/>
      <c r="G101" s="162"/>
    </row>
    <row r="102" spans="1:7" s="41" customFormat="1" x14ac:dyDescent="0.25">
      <c r="A102" s="154"/>
      <c r="B102" s="74"/>
      <c r="D102" s="75"/>
      <c r="G102" s="162"/>
    </row>
    <row r="103" spans="1:7" s="41" customFormat="1" x14ac:dyDescent="0.25">
      <c r="A103" s="154"/>
      <c r="B103" s="74"/>
      <c r="D103" s="75"/>
      <c r="G103" s="162"/>
    </row>
    <row r="104" spans="1:7" s="41" customFormat="1" x14ac:dyDescent="0.25">
      <c r="A104" s="154"/>
      <c r="B104" s="74"/>
      <c r="D104" s="75"/>
      <c r="G104" s="162"/>
    </row>
    <row r="105" spans="1:7" s="41" customFormat="1" x14ac:dyDescent="0.25">
      <c r="A105" s="154"/>
      <c r="B105" s="74"/>
      <c r="D105" s="75"/>
      <c r="G105" s="162"/>
    </row>
    <row r="106" spans="1:7" s="41" customFormat="1" x14ac:dyDescent="0.25">
      <c r="A106" s="154"/>
      <c r="B106" s="74"/>
      <c r="D106" s="75"/>
      <c r="G106" s="162"/>
    </row>
    <row r="107" spans="1:7" s="41" customFormat="1" x14ac:dyDescent="0.25">
      <c r="A107" s="154"/>
      <c r="B107" s="74"/>
      <c r="D107" s="75"/>
      <c r="G107" s="162"/>
    </row>
    <row r="108" spans="1:7" s="41" customFormat="1" x14ac:dyDescent="0.25">
      <c r="A108" s="154"/>
      <c r="B108" s="74"/>
      <c r="D108" s="75"/>
      <c r="G108" s="162"/>
    </row>
    <row r="109" spans="1:7" s="41" customFormat="1" x14ac:dyDescent="0.25">
      <c r="A109" s="154"/>
      <c r="B109" s="74"/>
      <c r="D109" s="75"/>
      <c r="G109" s="162"/>
    </row>
    <row r="110" spans="1:7" s="41" customFormat="1" x14ac:dyDescent="0.25">
      <c r="A110" s="154"/>
      <c r="B110" s="74"/>
      <c r="D110" s="75"/>
      <c r="G110" s="162"/>
    </row>
    <row r="111" spans="1:7" s="41" customFormat="1" x14ac:dyDescent="0.25">
      <c r="A111" s="154"/>
      <c r="B111" s="74"/>
      <c r="D111" s="75"/>
      <c r="G111" s="162"/>
    </row>
    <row r="112" spans="1:7" s="41" customFormat="1" x14ac:dyDescent="0.25">
      <c r="A112" s="154"/>
      <c r="B112" s="74"/>
      <c r="D112" s="75"/>
      <c r="G112" s="162"/>
    </row>
    <row r="113" spans="1:7" s="41" customFormat="1" x14ac:dyDescent="0.25">
      <c r="A113" s="154"/>
      <c r="B113" s="74"/>
      <c r="D113" s="75"/>
      <c r="G113" s="162"/>
    </row>
    <row r="114" spans="1:7" s="41" customFormat="1" x14ac:dyDescent="0.25">
      <c r="A114" s="154"/>
      <c r="B114" s="74"/>
      <c r="D114" s="75"/>
      <c r="G114" s="162"/>
    </row>
    <row r="115" spans="1:7" s="41" customFormat="1" x14ac:dyDescent="0.25">
      <c r="A115" s="154"/>
      <c r="B115" s="74"/>
      <c r="D115" s="75"/>
      <c r="G115" s="162"/>
    </row>
    <row r="116" spans="1:7" s="41" customFormat="1" x14ac:dyDescent="0.25">
      <c r="A116" s="154"/>
      <c r="B116" s="74"/>
      <c r="D116" s="75"/>
      <c r="G116" s="162"/>
    </row>
    <row r="117" spans="1:7" s="41" customFormat="1" x14ac:dyDescent="0.25">
      <c r="A117" s="154"/>
      <c r="B117" s="74"/>
      <c r="D117" s="75"/>
      <c r="G117" s="162"/>
    </row>
    <row r="118" spans="1:7" s="41" customFormat="1" x14ac:dyDescent="0.25">
      <c r="A118" s="154"/>
      <c r="B118" s="74"/>
      <c r="D118" s="75"/>
      <c r="G118" s="162"/>
    </row>
    <row r="119" spans="1:7" s="41" customFormat="1" x14ac:dyDescent="0.25">
      <c r="A119" s="154"/>
      <c r="B119" s="74"/>
      <c r="D119" s="75"/>
      <c r="G119" s="162"/>
    </row>
    <row r="120" spans="1:7" s="41" customFormat="1" x14ac:dyDescent="0.25">
      <c r="A120" s="154"/>
      <c r="B120" s="74"/>
      <c r="D120" s="75"/>
      <c r="G120" s="162"/>
    </row>
    <row r="121" spans="1:7" s="41" customFormat="1" x14ac:dyDescent="0.25">
      <c r="A121" s="154"/>
      <c r="B121" s="74"/>
      <c r="D121" s="75"/>
      <c r="G121" s="162"/>
    </row>
    <row r="122" spans="1:7" s="41" customFormat="1" x14ac:dyDescent="0.25">
      <c r="A122" s="154"/>
      <c r="B122" s="74"/>
      <c r="D122" s="75"/>
      <c r="G122" s="162"/>
    </row>
    <row r="123" spans="1:7" s="41" customFormat="1" x14ac:dyDescent="0.25">
      <c r="A123" s="154"/>
      <c r="B123" s="74"/>
      <c r="D123" s="75"/>
      <c r="G123" s="162"/>
    </row>
    <row r="124" spans="1:7" s="41" customFormat="1" x14ac:dyDescent="0.25">
      <c r="A124" s="154"/>
      <c r="B124" s="74"/>
      <c r="D124" s="75"/>
      <c r="G124" s="162"/>
    </row>
    <row r="125" spans="1:7" s="41" customFormat="1" x14ac:dyDescent="0.25">
      <c r="A125" s="154"/>
      <c r="B125" s="74"/>
      <c r="D125" s="75"/>
      <c r="G125" s="162"/>
    </row>
    <row r="126" spans="1:7" s="41" customFormat="1" x14ac:dyDescent="0.25">
      <c r="A126" s="154"/>
      <c r="B126" s="74"/>
      <c r="D126" s="75"/>
      <c r="G126" s="162"/>
    </row>
    <row r="127" spans="1:7" s="41" customFormat="1" x14ac:dyDescent="0.25">
      <c r="A127" s="154"/>
      <c r="B127" s="74"/>
      <c r="D127" s="75"/>
      <c r="G127" s="162"/>
    </row>
    <row r="128" spans="1:7" s="41" customFormat="1" x14ac:dyDescent="0.25">
      <c r="A128" s="154"/>
      <c r="B128" s="74"/>
      <c r="D128" s="75"/>
      <c r="G128" s="162"/>
    </row>
    <row r="129" spans="1:7" s="41" customFormat="1" x14ac:dyDescent="0.25">
      <c r="A129" s="154"/>
      <c r="B129" s="74"/>
      <c r="D129" s="75"/>
      <c r="G129" s="162"/>
    </row>
    <row r="130" spans="1:7" s="41" customFormat="1" x14ac:dyDescent="0.25">
      <c r="A130" s="154"/>
      <c r="B130" s="74"/>
      <c r="D130" s="75"/>
      <c r="G130" s="162"/>
    </row>
    <row r="131" spans="1:7" s="41" customFormat="1" x14ac:dyDescent="0.25">
      <c r="A131" s="154"/>
      <c r="B131" s="74"/>
      <c r="D131" s="75"/>
      <c r="G131" s="162"/>
    </row>
    <row r="132" spans="1:7" s="41" customFormat="1" x14ac:dyDescent="0.25">
      <c r="A132" s="154"/>
      <c r="B132" s="74"/>
      <c r="D132" s="75"/>
      <c r="G132" s="162"/>
    </row>
    <row r="133" spans="1:7" s="41" customFormat="1" x14ac:dyDescent="0.25">
      <c r="A133" s="154"/>
      <c r="B133" s="74"/>
      <c r="D133" s="75"/>
      <c r="G133" s="162"/>
    </row>
    <row r="134" spans="1:7" s="41" customFormat="1" x14ac:dyDescent="0.25">
      <c r="A134" s="154"/>
      <c r="B134" s="74"/>
      <c r="D134" s="75"/>
      <c r="G134" s="162"/>
    </row>
    <row r="135" spans="1:7" s="41" customFormat="1" x14ac:dyDescent="0.25">
      <c r="A135" s="154"/>
      <c r="B135" s="74"/>
      <c r="D135" s="75"/>
      <c r="G135" s="162"/>
    </row>
    <row r="136" spans="1:7" x14ac:dyDescent="0.25">
      <c r="A136" s="154"/>
      <c r="B136" s="74"/>
      <c r="C136" s="41"/>
      <c r="D136" s="75"/>
    </row>
  </sheetData>
  <autoFilter ref="A5:G136" xr:uid="{00000000-0009-0000-0000-000004000000}">
    <filterColumn colId="6">
      <filters blank="1"/>
    </filterColumn>
  </autoFilter>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&amp;RJoburg Property Company-Igano Group - MCC</oddHeader>
    <oddFooter>&amp;CPage &amp;P of &amp;N&amp;R&amp;A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A1308-F153-4511-887D-6FEC537BC827}">
  <sheetPr filterMode="1">
    <tabColor theme="9" tint="0.59999389629810485"/>
    <pageSetUpPr fitToPage="1"/>
  </sheetPr>
  <dimension ref="A1:G139"/>
  <sheetViews>
    <sheetView showZeros="0" view="pageBreakPreview" zoomScaleNormal="75" zoomScaleSheetLayoutView="100" workbookViewId="0">
      <pane xSplit="3" ySplit="5" topLeftCell="D69" activePane="bottomRight" state="frozen"/>
      <selection activeCell="B41" sqref="B41"/>
      <selection pane="topRight" activeCell="B41" sqref="B41"/>
      <selection pane="bottomLeft" activeCell="B41" sqref="B41"/>
      <selection pane="bottomRight" activeCell="E89" sqref="E89"/>
    </sheetView>
  </sheetViews>
  <sheetFormatPr defaultColWidth="9.109375" defaultRowHeight="13.2" x14ac:dyDescent="0.25"/>
  <cols>
    <col min="1" max="1" width="8.88671875" style="155" customWidth="1"/>
    <col min="2" max="2" width="60.88671875" style="64" customWidth="1"/>
    <col min="3" max="3" width="6.88671875" style="36" customWidth="1"/>
    <col min="4" max="4" width="13.33203125" style="76" customWidth="1"/>
    <col min="5" max="5" width="19.44140625" style="36" customWidth="1"/>
    <col min="6" max="6" width="20" style="36" customWidth="1"/>
    <col min="7" max="7" width="1.5546875" style="162" customWidth="1"/>
    <col min="8" max="16384" width="9.109375" style="36"/>
  </cols>
  <sheetData>
    <row r="1" spans="1:7" s="41" customFormat="1" ht="13.8" thickBot="1" x14ac:dyDescent="0.3">
      <c r="A1" s="146"/>
      <c r="B1" s="123"/>
      <c r="C1" s="93"/>
      <c r="D1" s="53"/>
      <c r="G1" s="160"/>
    </row>
    <row r="2" spans="1:7" s="40" customFormat="1" ht="13.8" thickBot="1" x14ac:dyDescent="0.3">
      <c r="A2" s="146"/>
      <c r="B2" s="90"/>
      <c r="C2" s="93"/>
      <c r="D2" s="53"/>
      <c r="E2" s="287" t="str">
        <f>'P&amp;G'!E2:F2</f>
        <v>BOQ</v>
      </c>
      <c r="F2" s="288"/>
      <c r="G2" s="161"/>
    </row>
    <row r="3" spans="1:7" s="35" customFormat="1" ht="15.75" customHeight="1" x14ac:dyDescent="0.25">
      <c r="A3" s="147"/>
      <c r="B3" s="125" t="str">
        <f>'P&amp;G'!B3</f>
        <v>MEADOWLANDS CIVIC CENTRE</v>
      </c>
      <c r="C3" s="24"/>
      <c r="D3" s="28"/>
      <c r="E3" s="293" t="str">
        <f>'P&amp;G'!E3:F4</f>
        <v>RAND VALUE - ZAR R</v>
      </c>
      <c r="F3" s="294"/>
      <c r="G3" s="162"/>
    </row>
    <row r="4" spans="1:7" s="55" customFormat="1" ht="13.5" customHeight="1" thickBot="1" x14ac:dyDescent="0.3">
      <c r="A4" s="148" t="s">
        <v>1</v>
      </c>
      <c r="B4" s="126"/>
      <c r="C4" s="26" t="s">
        <v>1</v>
      </c>
      <c r="D4" s="27"/>
      <c r="E4" s="295"/>
      <c r="F4" s="296"/>
      <c r="G4" s="163"/>
    </row>
    <row r="5" spans="1:7" s="127" customFormat="1" ht="25.5" customHeight="1" thickBot="1" x14ac:dyDescent="0.3">
      <c r="A5" s="149" t="s">
        <v>2</v>
      </c>
      <c r="B5" s="57" t="s">
        <v>3</v>
      </c>
      <c r="C5" s="58" t="s">
        <v>4</v>
      </c>
      <c r="D5" s="59" t="s">
        <v>5</v>
      </c>
      <c r="E5" s="112" t="s">
        <v>6</v>
      </c>
      <c r="F5" s="113" t="s">
        <v>7</v>
      </c>
      <c r="G5" s="159"/>
    </row>
    <row r="6" spans="1:7" s="39" customFormat="1" x14ac:dyDescent="0.25">
      <c r="A6" s="150"/>
      <c r="B6" s="61"/>
      <c r="C6" s="62"/>
      <c r="D6" s="77"/>
      <c r="E6" s="114"/>
      <c r="F6" s="115"/>
      <c r="G6" s="159"/>
    </row>
    <row r="7" spans="1:7" x14ac:dyDescent="0.25">
      <c r="A7" s="150"/>
      <c r="B7" s="48" t="s">
        <v>340</v>
      </c>
      <c r="C7" s="62"/>
      <c r="D7" s="78">
        <v>0</v>
      </c>
      <c r="E7" s="29"/>
      <c r="F7" s="30"/>
    </row>
    <row r="8" spans="1:7" x14ac:dyDescent="0.25">
      <c r="A8" s="150"/>
      <c r="B8" s="61"/>
      <c r="C8" s="62"/>
      <c r="D8" s="78">
        <v>0</v>
      </c>
      <c r="E8" s="37"/>
      <c r="F8" s="38"/>
    </row>
    <row r="9" spans="1:7" x14ac:dyDescent="0.25">
      <c r="A9" s="150"/>
      <c r="B9" s="45" t="s">
        <v>336</v>
      </c>
      <c r="C9" s="62"/>
      <c r="D9" s="78">
        <v>0</v>
      </c>
      <c r="E9" s="29"/>
      <c r="F9" s="30"/>
    </row>
    <row r="10" spans="1:7" x14ac:dyDescent="0.25">
      <c r="A10" s="150"/>
      <c r="B10" s="42"/>
      <c r="C10" s="62"/>
      <c r="D10" s="78">
        <v>0</v>
      </c>
      <c r="E10" s="29"/>
      <c r="F10" s="30"/>
      <c r="G10" s="164"/>
    </row>
    <row r="11" spans="1:7" x14ac:dyDescent="0.25">
      <c r="A11" s="150"/>
      <c r="B11" s="227" t="s">
        <v>122</v>
      </c>
      <c r="C11" s="62"/>
      <c r="D11" s="78"/>
      <c r="E11" s="29"/>
      <c r="F11" s="30"/>
      <c r="G11" s="164"/>
    </row>
    <row r="12" spans="1:7" ht="26.4" x14ac:dyDescent="0.25">
      <c r="A12" s="150"/>
      <c r="B12" s="43" t="s">
        <v>123</v>
      </c>
      <c r="C12" s="62"/>
      <c r="D12" s="78"/>
      <c r="E12" s="29"/>
      <c r="F12" s="30"/>
      <c r="G12" s="164"/>
    </row>
    <row r="13" spans="1:7" x14ac:dyDescent="0.25">
      <c r="A13" s="150"/>
      <c r="B13" s="43"/>
      <c r="C13" s="62"/>
      <c r="D13" s="78"/>
      <c r="E13" s="29"/>
      <c r="F13" s="30"/>
      <c r="G13" s="164"/>
    </row>
    <row r="14" spans="1:7" x14ac:dyDescent="0.25">
      <c r="A14" s="150"/>
      <c r="B14" s="231" t="s">
        <v>337</v>
      </c>
      <c r="C14" s="62"/>
      <c r="D14" s="78"/>
      <c r="E14" s="29"/>
      <c r="F14" s="30"/>
      <c r="G14" s="164"/>
    </row>
    <row r="15" spans="1:7" x14ac:dyDescent="0.25">
      <c r="A15" s="228"/>
      <c r="B15" s="230" t="s">
        <v>338</v>
      </c>
      <c r="C15" s="229"/>
      <c r="D15" s="78"/>
      <c r="E15" s="142"/>
      <c r="F15" s="141"/>
      <c r="G15" s="164"/>
    </row>
    <row r="16" spans="1:7" x14ac:dyDescent="0.25">
      <c r="A16" s="228">
        <v>1</v>
      </c>
      <c r="B16" s="230" t="s">
        <v>339</v>
      </c>
      <c r="C16" s="229" t="s">
        <v>10</v>
      </c>
      <c r="D16" s="78">
        <v>7.7</v>
      </c>
      <c r="E16" s="142"/>
      <c r="F16" s="141">
        <f t="shared" ref="F16" si="0">E16*D16</f>
        <v>0</v>
      </c>
      <c r="G16" s="164"/>
    </row>
    <row r="17" spans="1:7" x14ac:dyDescent="0.25">
      <c r="A17" s="228"/>
      <c r="B17" s="230"/>
      <c r="C17" s="229"/>
      <c r="D17" s="78"/>
      <c r="E17" s="142"/>
      <c r="F17" s="141"/>
      <c r="G17" s="164"/>
    </row>
    <row r="18" spans="1:7" x14ac:dyDescent="0.25">
      <c r="A18" s="228"/>
      <c r="B18" s="234"/>
      <c r="C18" s="229"/>
      <c r="D18" s="78"/>
      <c r="E18" s="142"/>
      <c r="F18" s="141"/>
      <c r="G18" s="164"/>
    </row>
    <row r="19" spans="1:7" x14ac:dyDescent="0.25">
      <c r="A19" s="228"/>
      <c r="B19" s="234"/>
      <c r="C19" s="229"/>
      <c r="D19" s="78"/>
      <c r="E19" s="142"/>
      <c r="F19" s="141"/>
      <c r="G19" s="164"/>
    </row>
    <row r="20" spans="1:7" x14ac:dyDescent="0.25">
      <c r="A20" s="151"/>
      <c r="B20" s="235"/>
      <c r="C20" s="229"/>
      <c r="D20" s="78"/>
      <c r="E20" s="142"/>
      <c r="F20" s="141"/>
      <c r="G20" s="164"/>
    </row>
    <row r="21" spans="1:7" x14ac:dyDescent="0.25">
      <c r="A21" s="151"/>
      <c r="B21" s="235"/>
      <c r="C21" s="63"/>
      <c r="D21" s="78"/>
      <c r="E21" s="142"/>
      <c r="F21" s="141"/>
      <c r="G21" s="164"/>
    </row>
    <row r="22" spans="1:7" s="64" customFormat="1" x14ac:dyDescent="0.25">
      <c r="A22" s="151"/>
      <c r="B22" s="234"/>
      <c r="C22" s="229"/>
      <c r="D22" s="78"/>
      <c r="E22" s="142"/>
      <c r="F22" s="141"/>
      <c r="G22" s="164"/>
    </row>
    <row r="23" spans="1:7" x14ac:dyDescent="0.25">
      <c r="A23" s="151"/>
      <c r="B23" s="236"/>
      <c r="C23" s="229"/>
      <c r="D23" s="78"/>
      <c r="E23" s="142"/>
      <c r="F23" s="141"/>
      <c r="G23" s="164"/>
    </row>
    <row r="24" spans="1:7" x14ac:dyDescent="0.25">
      <c r="A24" s="151"/>
      <c r="B24" s="234"/>
      <c r="C24" s="229"/>
      <c r="D24" s="78"/>
      <c r="E24" s="142"/>
      <c r="F24" s="141"/>
      <c r="G24" s="164"/>
    </row>
    <row r="25" spans="1:7" x14ac:dyDescent="0.25">
      <c r="A25" s="151"/>
      <c r="B25" s="236"/>
      <c r="C25" s="229"/>
      <c r="D25" s="78"/>
      <c r="E25" s="142"/>
      <c r="F25" s="141"/>
      <c r="G25" s="164"/>
    </row>
    <row r="26" spans="1:7" x14ac:dyDescent="0.25">
      <c r="A26" s="151"/>
      <c r="B26" s="236"/>
      <c r="C26" s="229"/>
      <c r="D26" s="78"/>
      <c r="E26" s="142"/>
      <c r="F26" s="141"/>
      <c r="G26" s="164"/>
    </row>
    <row r="27" spans="1:7" x14ac:dyDescent="0.25">
      <c r="A27" s="151"/>
      <c r="B27" s="236"/>
      <c r="C27" s="229"/>
      <c r="D27" s="78"/>
      <c r="E27" s="142"/>
      <c r="F27" s="141"/>
      <c r="G27" s="164"/>
    </row>
    <row r="28" spans="1:7" x14ac:dyDescent="0.25">
      <c r="A28" s="151"/>
      <c r="B28" s="237"/>
      <c r="C28" s="63"/>
      <c r="D28" s="78"/>
      <c r="E28" s="142"/>
      <c r="F28" s="141"/>
      <c r="G28" s="164"/>
    </row>
    <row r="29" spans="1:7" x14ac:dyDescent="0.25">
      <c r="A29" s="151"/>
      <c r="B29" s="51"/>
      <c r="C29" s="63"/>
      <c r="D29" s="78"/>
      <c r="E29" s="142"/>
      <c r="F29" s="141"/>
      <c r="G29" s="164"/>
    </row>
    <row r="30" spans="1:7" x14ac:dyDescent="0.25">
      <c r="A30" s="151"/>
      <c r="B30" s="44"/>
      <c r="C30" s="229"/>
      <c r="D30" s="78"/>
      <c r="E30" s="142"/>
      <c r="F30" s="141"/>
      <c r="G30" s="164"/>
    </row>
    <row r="31" spans="1:7" x14ac:dyDescent="0.25">
      <c r="A31" s="151"/>
      <c r="B31" s="44"/>
      <c r="C31" s="63"/>
      <c r="D31" s="78"/>
      <c r="E31" s="142"/>
      <c r="F31" s="141"/>
      <c r="G31" s="164"/>
    </row>
    <row r="32" spans="1:7" x14ac:dyDescent="0.25">
      <c r="A32" s="151"/>
      <c r="B32" s="51"/>
      <c r="C32" s="63"/>
      <c r="D32" s="78"/>
      <c r="E32" s="142"/>
      <c r="F32" s="141"/>
      <c r="G32" s="164"/>
    </row>
    <row r="33" spans="1:7" x14ac:dyDescent="0.25">
      <c r="A33" s="151"/>
      <c r="B33" s="44"/>
      <c r="C33" s="229"/>
      <c r="D33" s="78"/>
      <c r="E33" s="142"/>
      <c r="F33" s="141"/>
      <c r="G33" s="164"/>
    </row>
    <row r="34" spans="1:7" x14ac:dyDescent="0.25">
      <c r="A34" s="151"/>
      <c r="B34" s="51"/>
      <c r="C34" s="63"/>
      <c r="D34" s="78"/>
      <c r="E34" s="142"/>
      <c r="F34" s="141"/>
      <c r="G34" s="164"/>
    </row>
    <row r="35" spans="1:7" x14ac:dyDescent="0.25">
      <c r="A35" s="151"/>
      <c r="B35" s="51"/>
      <c r="C35" s="63"/>
      <c r="D35" s="78"/>
      <c r="E35" s="142"/>
      <c r="F35" s="141"/>
      <c r="G35" s="164"/>
    </row>
    <row r="36" spans="1:7" x14ac:dyDescent="0.25">
      <c r="A36" s="151"/>
      <c r="B36" s="44"/>
      <c r="C36" s="63"/>
      <c r="D36" s="78"/>
      <c r="E36" s="142"/>
      <c r="F36" s="141"/>
      <c r="G36" s="164"/>
    </row>
    <row r="37" spans="1:7" x14ac:dyDescent="0.25">
      <c r="A37" s="151"/>
      <c r="B37" s="44"/>
      <c r="C37" s="63"/>
      <c r="D37" s="78"/>
      <c r="E37" s="142"/>
      <c r="F37" s="141"/>
      <c r="G37" s="164"/>
    </row>
    <row r="38" spans="1:7" x14ac:dyDescent="0.25">
      <c r="A38" s="151"/>
      <c r="B38" s="44"/>
      <c r="C38" s="63"/>
      <c r="D38" s="78"/>
      <c r="E38" s="142"/>
      <c r="F38" s="141"/>
      <c r="G38" s="164"/>
    </row>
    <row r="39" spans="1:7" x14ac:dyDescent="0.25">
      <c r="A39" s="151"/>
      <c r="B39" s="51"/>
      <c r="C39" s="63"/>
      <c r="D39" s="78"/>
      <c r="E39" s="142"/>
      <c r="F39" s="141"/>
      <c r="G39" s="164"/>
    </row>
    <row r="40" spans="1:7" x14ac:dyDescent="0.25">
      <c r="A40" s="151"/>
      <c r="B40" s="51"/>
      <c r="C40" s="63"/>
      <c r="D40" s="78"/>
      <c r="E40" s="142"/>
      <c r="F40" s="141"/>
      <c r="G40" s="164"/>
    </row>
    <row r="41" spans="1:7" x14ac:dyDescent="0.25">
      <c r="A41" s="151"/>
      <c r="B41" s="44"/>
      <c r="C41" s="63"/>
      <c r="D41" s="78"/>
      <c r="E41" s="142"/>
      <c r="F41" s="141"/>
      <c r="G41" s="164"/>
    </row>
    <row r="42" spans="1:7" x14ac:dyDescent="0.25">
      <c r="A42" s="151"/>
      <c r="B42" s="44"/>
      <c r="C42" s="63"/>
      <c r="D42" s="78"/>
      <c r="E42" s="142"/>
      <c r="F42" s="141"/>
      <c r="G42" s="164"/>
    </row>
    <row r="43" spans="1:7" x14ac:dyDescent="0.25">
      <c r="A43" s="151"/>
      <c r="B43" s="44"/>
      <c r="C43" s="63"/>
      <c r="D43" s="78"/>
      <c r="E43" s="142"/>
      <c r="F43" s="141"/>
      <c r="G43" s="164"/>
    </row>
    <row r="44" spans="1:7" x14ac:dyDescent="0.25">
      <c r="A44" s="151"/>
      <c r="B44" s="51"/>
      <c r="C44" s="63"/>
      <c r="D44" s="78"/>
      <c r="E44" s="142"/>
      <c r="F44" s="141"/>
      <c r="G44" s="164"/>
    </row>
    <row r="45" spans="1:7" x14ac:dyDescent="0.25">
      <c r="A45" s="151"/>
      <c r="B45" s="44"/>
      <c r="C45" s="63"/>
      <c r="D45" s="78"/>
      <c r="E45" s="142"/>
      <c r="F45" s="141"/>
      <c r="G45" s="164"/>
    </row>
    <row r="46" spans="1:7" x14ac:dyDescent="0.25">
      <c r="A46" s="151"/>
      <c r="B46" s="51"/>
      <c r="C46" s="63"/>
      <c r="D46" s="78"/>
      <c r="E46" s="142"/>
      <c r="F46" s="141"/>
      <c r="G46" s="164"/>
    </row>
    <row r="47" spans="1:7" x14ac:dyDescent="0.25">
      <c r="A47" s="151"/>
      <c r="B47" s="51"/>
      <c r="C47" s="63"/>
      <c r="D47" s="78"/>
      <c r="E47" s="142"/>
      <c r="F47" s="141"/>
      <c r="G47" s="164"/>
    </row>
    <row r="48" spans="1:7" x14ac:dyDescent="0.25">
      <c r="A48" s="151"/>
      <c r="B48" s="44"/>
      <c r="C48" s="63"/>
      <c r="D48" s="78"/>
      <c r="E48" s="142"/>
      <c r="F48" s="141"/>
      <c r="G48" s="164"/>
    </row>
    <row r="49" spans="1:7" x14ac:dyDescent="0.25">
      <c r="A49" s="151"/>
      <c r="B49" s="44"/>
      <c r="C49" s="63"/>
      <c r="D49" s="78"/>
      <c r="E49" s="142"/>
      <c r="F49" s="141"/>
      <c r="G49" s="164"/>
    </row>
    <row r="50" spans="1:7" x14ac:dyDescent="0.25">
      <c r="A50" s="151"/>
      <c r="B50" s="44"/>
      <c r="C50" s="63"/>
      <c r="D50" s="78"/>
      <c r="E50" s="142"/>
      <c r="F50" s="141"/>
      <c r="G50" s="164"/>
    </row>
    <row r="51" spans="1:7" x14ac:dyDescent="0.25">
      <c r="A51" s="151"/>
      <c r="B51" s="44"/>
      <c r="C51" s="63"/>
      <c r="D51" s="78"/>
      <c r="E51" s="142"/>
      <c r="F51" s="141"/>
      <c r="G51" s="164"/>
    </row>
    <row r="52" spans="1:7" x14ac:dyDescent="0.25">
      <c r="A52" s="151"/>
      <c r="B52" s="44"/>
      <c r="C52" s="63"/>
      <c r="D52" s="78"/>
      <c r="E52" s="142"/>
      <c r="F52" s="141"/>
      <c r="G52" s="164"/>
    </row>
    <row r="53" spans="1:7" x14ac:dyDescent="0.25">
      <c r="A53" s="151"/>
      <c r="B53" s="44"/>
      <c r="C53" s="63"/>
      <c r="D53" s="78"/>
      <c r="E53" s="142"/>
      <c r="F53" s="141"/>
      <c r="G53" s="164"/>
    </row>
    <row r="54" spans="1:7" x14ac:dyDescent="0.25">
      <c r="A54" s="151"/>
      <c r="B54" s="44"/>
      <c r="C54" s="63"/>
      <c r="D54" s="78"/>
      <c r="E54" s="142"/>
      <c r="F54" s="141"/>
      <c r="G54" s="164"/>
    </row>
    <row r="55" spans="1:7" x14ac:dyDescent="0.25">
      <c r="A55" s="151"/>
      <c r="B55" s="44"/>
      <c r="C55" s="63"/>
      <c r="D55" s="78"/>
      <c r="E55" s="142"/>
      <c r="F55" s="141"/>
      <c r="G55" s="164"/>
    </row>
    <row r="56" spans="1:7" x14ac:dyDescent="0.25">
      <c r="A56" s="151"/>
      <c r="B56" s="44"/>
      <c r="C56" s="63"/>
      <c r="D56" s="78"/>
      <c r="E56" s="142"/>
      <c r="F56" s="141"/>
      <c r="G56" s="164"/>
    </row>
    <row r="57" spans="1:7" x14ac:dyDescent="0.25">
      <c r="A57" s="151"/>
      <c r="B57" s="44"/>
      <c r="C57" s="63"/>
      <c r="D57" s="78"/>
      <c r="E57" s="142"/>
      <c r="F57" s="141"/>
      <c r="G57" s="164"/>
    </row>
    <row r="58" spans="1:7" x14ac:dyDescent="0.25">
      <c r="A58" s="151"/>
      <c r="B58" s="44"/>
      <c r="C58" s="63"/>
      <c r="D58" s="78"/>
      <c r="E58" s="142"/>
      <c r="F58" s="141"/>
      <c r="G58" s="164"/>
    </row>
    <row r="59" spans="1:7" x14ac:dyDescent="0.25">
      <c r="A59" s="151"/>
      <c r="B59" s="44"/>
      <c r="C59" s="63"/>
      <c r="D59" s="78"/>
      <c r="E59" s="142"/>
      <c r="F59" s="141"/>
      <c r="G59" s="164"/>
    </row>
    <row r="60" spans="1:7" x14ac:dyDescent="0.25">
      <c r="A60" s="151"/>
      <c r="B60" s="44"/>
      <c r="C60" s="63"/>
      <c r="D60" s="78"/>
      <c r="E60" s="142"/>
      <c r="F60" s="141"/>
      <c r="G60" s="164"/>
    </row>
    <row r="61" spans="1:7" x14ac:dyDescent="0.25">
      <c r="A61" s="151"/>
      <c r="B61" s="44"/>
      <c r="C61" s="63"/>
      <c r="D61" s="78"/>
      <c r="E61" s="142"/>
      <c r="F61" s="141"/>
      <c r="G61" s="164"/>
    </row>
    <row r="62" spans="1:7" x14ac:dyDescent="0.25">
      <c r="A62" s="151"/>
      <c r="B62" s="44"/>
      <c r="C62" s="63"/>
      <c r="D62" s="78"/>
      <c r="E62" s="142"/>
      <c r="F62" s="141"/>
      <c r="G62" s="164"/>
    </row>
    <row r="63" spans="1:7" x14ac:dyDescent="0.25">
      <c r="A63" s="151"/>
      <c r="B63" s="44"/>
      <c r="C63" s="63"/>
      <c r="D63" s="78"/>
      <c r="E63" s="142"/>
      <c r="F63" s="141"/>
      <c r="G63" s="164"/>
    </row>
    <row r="64" spans="1:7" x14ac:dyDescent="0.25">
      <c r="A64" s="151"/>
      <c r="B64" s="44"/>
      <c r="C64" s="63"/>
      <c r="D64" s="78"/>
      <c r="E64" s="142"/>
      <c r="F64" s="141"/>
      <c r="G64" s="164"/>
    </row>
    <row r="65" spans="1:7" x14ac:dyDescent="0.25">
      <c r="A65" s="151"/>
      <c r="B65" s="44"/>
      <c r="C65" s="63"/>
      <c r="D65" s="78"/>
      <c r="E65" s="142"/>
      <c r="F65" s="141"/>
      <c r="G65" s="164"/>
    </row>
    <row r="66" spans="1:7" x14ac:dyDescent="0.25">
      <c r="A66" s="151"/>
      <c r="B66" s="44"/>
      <c r="C66" s="63"/>
      <c r="D66" s="78"/>
      <c r="E66" s="142"/>
      <c r="F66" s="141"/>
      <c r="G66" s="164"/>
    </row>
    <row r="67" spans="1:7" x14ac:dyDescent="0.25">
      <c r="A67" s="151"/>
      <c r="B67" s="44"/>
      <c r="C67" s="63"/>
      <c r="D67" s="78"/>
      <c r="E67" s="142"/>
      <c r="F67" s="141"/>
      <c r="G67" s="164"/>
    </row>
    <row r="68" spans="1:7" x14ac:dyDescent="0.25">
      <c r="A68" s="151"/>
      <c r="B68" s="44"/>
      <c r="C68" s="63"/>
      <c r="D68" s="78"/>
      <c r="E68" s="142"/>
      <c r="F68" s="141"/>
      <c r="G68" s="164"/>
    </row>
    <row r="69" spans="1:7" x14ac:dyDescent="0.25">
      <c r="A69" s="151"/>
      <c r="B69" s="44"/>
      <c r="C69" s="63"/>
      <c r="D69" s="78"/>
      <c r="E69" s="142"/>
      <c r="F69" s="141"/>
      <c r="G69" s="164"/>
    </row>
    <row r="70" spans="1:7" x14ac:dyDescent="0.25">
      <c r="A70" s="151"/>
      <c r="B70" s="44"/>
      <c r="C70" s="63"/>
      <c r="D70" s="78"/>
      <c r="E70" s="142"/>
      <c r="F70" s="141"/>
      <c r="G70" s="164"/>
    </row>
    <row r="71" spans="1:7" x14ac:dyDescent="0.25">
      <c r="A71" s="151"/>
      <c r="B71" s="44"/>
      <c r="C71" s="63"/>
      <c r="D71" s="78"/>
      <c r="E71" s="142"/>
      <c r="F71" s="141"/>
      <c r="G71" s="164"/>
    </row>
    <row r="72" spans="1:7" ht="13.8" thickBot="1" x14ac:dyDescent="0.3">
      <c r="A72" s="151"/>
      <c r="B72" s="44"/>
      <c r="C72" s="63"/>
      <c r="D72" s="78"/>
      <c r="E72" s="142"/>
      <c r="F72" s="141"/>
      <c r="G72" s="164"/>
    </row>
    <row r="73" spans="1:7" ht="13.8" thickBot="1" x14ac:dyDescent="0.3">
      <c r="A73" s="156"/>
      <c r="B73" s="47" t="s">
        <v>11</v>
      </c>
      <c r="C73" s="66"/>
      <c r="D73" s="79"/>
      <c r="E73" s="144"/>
      <c r="F73" s="224">
        <f>SUM(F6:F72)</f>
        <v>0</v>
      </c>
    </row>
    <row r="74" spans="1:7" s="22" customFormat="1" x14ac:dyDescent="0.25">
      <c r="A74" s="151"/>
      <c r="B74" s="43"/>
      <c r="C74" s="67"/>
      <c r="D74" s="80"/>
      <c r="E74" s="68"/>
      <c r="F74" s="69"/>
      <c r="G74" s="162"/>
    </row>
    <row r="75" spans="1:7" s="22" customFormat="1" x14ac:dyDescent="0.25">
      <c r="A75" s="152"/>
      <c r="B75" s="48" t="str">
        <f>CONCATENATE("SUMMARY ",B7)</f>
        <v>SUMMARY SECTION NO 15 - GLAZING</v>
      </c>
      <c r="C75" s="33"/>
      <c r="D75" s="49"/>
      <c r="E75" s="68"/>
      <c r="F75" s="70"/>
      <c r="G75" s="162"/>
    </row>
    <row r="76" spans="1:7" s="22" customFormat="1" x14ac:dyDescent="0.25">
      <c r="A76" s="152"/>
      <c r="B76" s="34" t="str">
        <f>B9</f>
        <v>BILL NO 1 - GLAZING</v>
      </c>
      <c r="C76" s="33"/>
      <c r="D76" s="49"/>
      <c r="E76" s="68"/>
      <c r="F76" s="225">
        <f>F73</f>
        <v>0</v>
      </c>
      <c r="G76" s="162"/>
    </row>
    <row r="77" spans="1:7" s="22" customFormat="1" x14ac:dyDescent="0.25">
      <c r="A77" s="152"/>
      <c r="B77" s="50" t="str">
        <f>CONCATENATE("TOTAL ",B7)</f>
        <v>TOTAL SECTION NO 15 - GLAZING</v>
      </c>
      <c r="C77" s="33"/>
      <c r="D77" s="49"/>
      <c r="E77" s="68"/>
      <c r="F77" s="226">
        <f>SUM(F76:F76)</f>
        <v>0</v>
      </c>
      <c r="G77" s="162"/>
    </row>
    <row r="78" spans="1:7" s="22" customFormat="1" ht="13.8" thickBot="1" x14ac:dyDescent="0.3">
      <c r="A78" s="153"/>
      <c r="B78" s="71"/>
      <c r="C78" s="32"/>
      <c r="D78" s="46"/>
      <c r="E78" s="72"/>
      <c r="F78" s="73"/>
      <c r="G78" s="162"/>
    </row>
    <row r="79" spans="1:7" s="41" customFormat="1" x14ac:dyDescent="0.25">
      <c r="A79" s="154"/>
      <c r="B79" s="74"/>
      <c r="D79" s="75"/>
      <c r="G79" s="162"/>
    </row>
    <row r="80" spans="1:7" s="41" customFormat="1" x14ac:dyDescent="0.25">
      <c r="A80" s="154"/>
      <c r="B80" s="74"/>
      <c r="D80" s="173"/>
      <c r="G80" s="162"/>
    </row>
    <row r="81" spans="1:7" s="41" customFormat="1" x14ac:dyDescent="0.25">
      <c r="A81" s="154"/>
      <c r="B81" s="74"/>
      <c r="D81" s="75"/>
      <c r="G81" s="162"/>
    </row>
    <row r="82" spans="1:7" s="41" customFormat="1" x14ac:dyDescent="0.25">
      <c r="A82" s="154"/>
      <c r="B82" s="74"/>
      <c r="D82" s="75"/>
      <c r="G82" s="162"/>
    </row>
    <row r="83" spans="1:7" s="41" customFormat="1" x14ac:dyDescent="0.25">
      <c r="A83" s="154"/>
      <c r="B83" s="74"/>
      <c r="D83" s="75"/>
      <c r="G83" s="162"/>
    </row>
    <row r="84" spans="1:7" s="41" customFormat="1" x14ac:dyDescent="0.25">
      <c r="A84" s="154"/>
      <c r="B84" s="74"/>
      <c r="D84" s="75"/>
      <c r="G84" s="162"/>
    </row>
    <row r="85" spans="1:7" s="41" customFormat="1" x14ac:dyDescent="0.25">
      <c r="A85" s="154"/>
      <c r="B85" s="74"/>
      <c r="D85" s="75"/>
      <c r="G85" s="162"/>
    </row>
    <row r="86" spans="1:7" s="41" customFormat="1" x14ac:dyDescent="0.25">
      <c r="A86" s="154"/>
      <c r="B86" s="74"/>
      <c r="D86" s="75"/>
      <c r="G86" s="162"/>
    </row>
    <row r="87" spans="1:7" s="41" customFormat="1" x14ac:dyDescent="0.25">
      <c r="A87" s="154"/>
      <c r="B87" s="74"/>
      <c r="D87" s="75"/>
      <c r="G87" s="162"/>
    </row>
    <row r="88" spans="1:7" s="41" customFormat="1" x14ac:dyDescent="0.25">
      <c r="A88" s="154"/>
      <c r="B88" s="74"/>
      <c r="D88" s="75"/>
      <c r="G88" s="162"/>
    </row>
    <row r="89" spans="1:7" s="41" customFormat="1" x14ac:dyDescent="0.25">
      <c r="A89" s="154"/>
      <c r="B89" s="74"/>
      <c r="D89" s="75"/>
      <c r="G89" s="162"/>
    </row>
    <row r="90" spans="1:7" s="41" customFormat="1" x14ac:dyDescent="0.25">
      <c r="A90" s="154"/>
      <c r="B90" s="74"/>
      <c r="D90" s="75"/>
      <c r="G90" s="162"/>
    </row>
    <row r="91" spans="1:7" s="41" customFormat="1" x14ac:dyDescent="0.25">
      <c r="A91" s="154"/>
      <c r="B91" s="74"/>
      <c r="D91" s="75"/>
      <c r="G91" s="162"/>
    </row>
    <row r="92" spans="1:7" s="41" customFormat="1" x14ac:dyDescent="0.25">
      <c r="A92" s="154"/>
      <c r="B92" s="74"/>
      <c r="D92" s="75"/>
      <c r="G92" s="162"/>
    </row>
    <row r="93" spans="1:7" s="41" customFormat="1" x14ac:dyDescent="0.25">
      <c r="A93" s="154"/>
      <c r="B93" s="74"/>
      <c r="D93" s="75"/>
      <c r="G93" s="162"/>
    </row>
    <row r="94" spans="1:7" s="41" customFormat="1" x14ac:dyDescent="0.25">
      <c r="A94" s="154"/>
      <c r="B94" s="74"/>
      <c r="D94" s="75"/>
      <c r="G94" s="162"/>
    </row>
    <row r="95" spans="1:7" s="41" customFormat="1" x14ac:dyDescent="0.25">
      <c r="A95" s="154"/>
      <c r="B95" s="74"/>
      <c r="D95" s="75"/>
      <c r="G95" s="162"/>
    </row>
    <row r="96" spans="1:7" s="41" customFormat="1" x14ac:dyDescent="0.25">
      <c r="A96" s="154"/>
      <c r="B96" s="74"/>
      <c r="D96" s="75"/>
      <c r="G96" s="162"/>
    </row>
    <row r="97" spans="1:7" s="41" customFormat="1" x14ac:dyDescent="0.25">
      <c r="A97" s="154"/>
      <c r="B97" s="74"/>
      <c r="D97" s="75"/>
      <c r="G97" s="162"/>
    </row>
    <row r="98" spans="1:7" s="41" customFormat="1" x14ac:dyDescent="0.25">
      <c r="A98" s="154"/>
      <c r="B98" s="74"/>
      <c r="D98" s="75"/>
      <c r="G98" s="162"/>
    </row>
    <row r="99" spans="1:7" s="41" customFormat="1" x14ac:dyDescent="0.25">
      <c r="A99" s="154"/>
      <c r="B99" s="74"/>
      <c r="D99" s="75"/>
      <c r="G99" s="162"/>
    </row>
    <row r="100" spans="1:7" s="41" customFormat="1" x14ac:dyDescent="0.25">
      <c r="A100" s="154"/>
      <c r="B100" s="74"/>
      <c r="D100" s="75"/>
      <c r="G100" s="162"/>
    </row>
    <row r="101" spans="1:7" s="41" customFormat="1" x14ac:dyDescent="0.25">
      <c r="A101" s="154"/>
      <c r="B101" s="74"/>
      <c r="D101" s="75"/>
      <c r="G101" s="162"/>
    </row>
    <row r="102" spans="1:7" s="41" customFormat="1" x14ac:dyDescent="0.25">
      <c r="A102" s="154"/>
      <c r="B102" s="74"/>
      <c r="D102" s="75"/>
      <c r="G102" s="162"/>
    </row>
    <row r="103" spans="1:7" s="41" customFormat="1" x14ac:dyDescent="0.25">
      <c r="A103" s="154"/>
      <c r="B103" s="74"/>
      <c r="D103" s="75"/>
      <c r="G103" s="162"/>
    </row>
    <row r="104" spans="1:7" s="41" customFormat="1" x14ac:dyDescent="0.25">
      <c r="A104" s="154"/>
      <c r="B104" s="74"/>
      <c r="D104" s="75"/>
      <c r="G104" s="162"/>
    </row>
    <row r="105" spans="1:7" s="41" customFormat="1" x14ac:dyDescent="0.25">
      <c r="A105" s="154"/>
      <c r="B105" s="74"/>
      <c r="D105" s="75"/>
      <c r="G105" s="162"/>
    </row>
    <row r="106" spans="1:7" s="41" customFormat="1" x14ac:dyDescent="0.25">
      <c r="A106" s="154"/>
      <c r="B106" s="74"/>
      <c r="D106" s="75"/>
      <c r="G106" s="162"/>
    </row>
    <row r="107" spans="1:7" s="41" customFormat="1" x14ac:dyDescent="0.25">
      <c r="A107" s="154"/>
      <c r="B107" s="74"/>
      <c r="D107" s="75"/>
      <c r="G107" s="162"/>
    </row>
    <row r="108" spans="1:7" s="41" customFormat="1" x14ac:dyDescent="0.25">
      <c r="A108" s="154"/>
      <c r="B108" s="74"/>
      <c r="D108" s="75"/>
      <c r="G108" s="162"/>
    </row>
    <row r="109" spans="1:7" s="41" customFormat="1" x14ac:dyDescent="0.25">
      <c r="A109" s="154"/>
      <c r="B109" s="74"/>
      <c r="D109" s="75"/>
      <c r="G109" s="162"/>
    </row>
    <row r="110" spans="1:7" s="41" customFormat="1" x14ac:dyDescent="0.25">
      <c r="A110" s="154"/>
      <c r="B110" s="74"/>
      <c r="D110" s="75"/>
      <c r="G110" s="162"/>
    </row>
    <row r="111" spans="1:7" s="41" customFormat="1" x14ac:dyDescent="0.25">
      <c r="A111" s="154"/>
      <c r="B111" s="74"/>
      <c r="D111" s="75"/>
      <c r="G111" s="162"/>
    </row>
    <row r="112" spans="1:7" s="41" customFormat="1" x14ac:dyDescent="0.25">
      <c r="A112" s="154"/>
      <c r="B112" s="74"/>
      <c r="D112" s="75"/>
      <c r="G112" s="162"/>
    </row>
    <row r="113" spans="1:7" s="41" customFormat="1" x14ac:dyDescent="0.25">
      <c r="A113" s="154"/>
      <c r="B113" s="74"/>
      <c r="D113" s="75"/>
      <c r="G113" s="162"/>
    </row>
    <row r="114" spans="1:7" s="41" customFormat="1" x14ac:dyDescent="0.25">
      <c r="A114" s="154"/>
      <c r="B114" s="74"/>
      <c r="D114" s="75"/>
      <c r="G114" s="162"/>
    </row>
    <row r="115" spans="1:7" s="41" customFormat="1" x14ac:dyDescent="0.25">
      <c r="A115" s="154"/>
      <c r="B115" s="74"/>
      <c r="D115" s="75"/>
      <c r="G115" s="162"/>
    </row>
    <row r="116" spans="1:7" s="41" customFormat="1" x14ac:dyDescent="0.25">
      <c r="A116" s="154"/>
      <c r="B116" s="74"/>
      <c r="D116" s="75"/>
      <c r="G116" s="162"/>
    </row>
    <row r="117" spans="1:7" s="41" customFormat="1" x14ac:dyDescent="0.25">
      <c r="A117" s="154"/>
      <c r="B117" s="74"/>
      <c r="D117" s="75"/>
      <c r="G117" s="162"/>
    </row>
    <row r="118" spans="1:7" s="41" customFormat="1" x14ac:dyDescent="0.25">
      <c r="A118" s="154"/>
      <c r="B118" s="74"/>
      <c r="D118" s="75"/>
      <c r="G118" s="162"/>
    </row>
    <row r="119" spans="1:7" s="41" customFormat="1" x14ac:dyDescent="0.25">
      <c r="A119" s="154"/>
      <c r="B119" s="74"/>
      <c r="D119" s="75"/>
      <c r="G119" s="162"/>
    </row>
    <row r="120" spans="1:7" s="41" customFormat="1" x14ac:dyDescent="0.25">
      <c r="A120" s="154"/>
      <c r="B120" s="74"/>
      <c r="D120" s="75"/>
      <c r="G120" s="162"/>
    </row>
    <row r="121" spans="1:7" s="41" customFormat="1" x14ac:dyDescent="0.25">
      <c r="A121" s="154"/>
      <c r="B121" s="74"/>
      <c r="D121" s="75"/>
      <c r="G121" s="162"/>
    </row>
    <row r="122" spans="1:7" s="41" customFormat="1" x14ac:dyDescent="0.25">
      <c r="A122" s="154"/>
      <c r="B122" s="74"/>
      <c r="D122" s="75"/>
      <c r="G122" s="162"/>
    </row>
    <row r="123" spans="1:7" s="41" customFormat="1" x14ac:dyDescent="0.25">
      <c r="A123" s="154"/>
      <c r="B123" s="74"/>
      <c r="D123" s="75"/>
      <c r="G123" s="162"/>
    </row>
    <row r="124" spans="1:7" s="41" customFormat="1" x14ac:dyDescent="0.25">
      <c r="A124" s="154"/>
      <c r="B124" s="74"/>
      <c r="D124" s="75"/>
      <c r="G124" s="162"/>
    </row>
    <row r="125" spans="1:7" s="41" customFormat="1" x14ac:dyDescent="0.25">
      <c r="A125" s="154"/>
      <c r="B125" s="74"/>
      <c r="D125" s="75"/>
      <c r="G125" s="162"/>
    </row>
    <row r="126" spans="1:7" s="41" customFormat="1" x14ac:dyDescent="0.25">
      <c r="A126" s="154"/>
      <c r="B126" s="74"/>
      <c r="D126" s="75"/>
      <c r="G126" s="162"/>
    </row>
    <row r="127" spans="1:7" s="41" customFormat="1" x14ac:dyDescent="0.25">
      <c r="A127" s="154"/>
      <c r="B127" s="74"/>
      <c r="D127" s="75"/>
      <c r="G127" s="162"/>
    </row>
    <row r="128" spans="1:7" s="41" customFormat="1" x14ac:dyDescent="0.25">
      <c r="A128" s="154"/>
      <c r="B128" s="74"/>
      <c r="D128" s="75"/>
      <c r="G128" s="162"/>
    </row>
    <row r="129" spans="1:7" s="41" customFormat="1" x14ac:dyDescent="0.25">
      <c r="A129" s="154"/>
      <c r="B129" s="74"/>
      <c r="D129" s="75"/>
      <c r="G129" s="162"/>
    </row>
    <row r="130" spans="1:7" s="41" customFormat="1" x14ac:dyDescent="0.25">
      <c r="A130" s="154"/>
      <c r="B130" s="74"/>
      <c r="D130" s="75"/>
      <c r="G130" s="162"/>
    </row>
    <row r="131" spans="1:7" s="41" customFormat="1" x14ac:dyDescent="0.25">
      <c r="A131" s="154"/>
      <c r="B131" s="74"/>
      <c r="D131" s="75"/>
      <c r="G131" s="162"/>
    </row>
    <row r="132" spans="1:7" s="41" customFormat="1" x14ac:dyDescent="0.25">
      <c r="A132" s="154"/>
      <c r="B132" s="74"/>
      <c r="D132" s="75"/>
      <c r="G132" s="162"/>
    </row>
    <row r="133" spans="1:7" s="41" customFormat="1" x14ac:dyDescent="0.25">
      <c r="A133" s="154"/>
      <c r="B133" s="74"/>
      <c r="D133" s="75"/>
      <c r="G133" s="162"/>
    </row>
    <row r="134" spans="1:7" s="41" customFormat="1" x14ac:dyDescent="0.25">
      <c r="A134" s="154"/>
      <c r="B134" s="74"/>
      <c r="D134" s="75"/>
      <c r="G134" s="162"/>
    </row>
    <row r="135" spans="1:7" s="41" customFormat="1" x14ac:dyDescent="0.25">
      <c r="A135" s="154"/>
      <c r="B135" s="74"/>
      <c r="D135" s="75"/>
      <c r="G135" s="162"/>
    </row>
    <row r="136" spans="1:7" s="41" customFormat="1" x14ac:dyDescent="0.25">
      <c r="A136" s="154"/>
      <c r="B136" s="74"/>
      <c r="D136" s="75"/>
      <c r="G136" s="162"/>
    </row>
    <row r="137" spans="1:7" s="41" customFormat="1" x14ac:dyDescent="0.25">
      <c r="A137" s="154"/>
      <c r="B137" s="74"/>
      <c r="D137" s="75"/>
      <c r="G137" s="162"/>
    </row>
    <row r="138" spans="1:7" s="41" customFormat="1" x14ac:dyDescent="0.25">
      <c r="A138" s="154"/>
      <c r="B138" s="74"/>
      <c r="D138" s="75"/>
      <c r="G138" s="162"/>
    </row>
    <row r="139" spans="1:7" x14ac:dyDescent="0.25">
      <c r="A139" s="154"/>
      <c r="B139" s="74"/>
      <c r="C139" s="41"/>
      <c r="D139" s="75"/>
    </row>
  </sheetData>
  <autoFilter ref="A5:G139" xr:uid="{00000000-0009-0000-0000-000004000000}">
    <filterColumn colId="6">
      <filters blank="1"/>
    </filterColumn>
  </autoFilter>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&amp;RJoburg Property Company-Igano Group - MCC</oddHeader>
    <oddFooter>&amp;CPage &amp;P of &amp;N&amp;R&amp;A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486D1-B3D8-42A8-A32F-7A260ED4C98C}">
  <sheetPr filterMode="1">
    <tabColor theme="9" tint="0.59999389629810485"/>
    <pageSetUpPr fitToPage="1"/>
  </sheetPr>
  <dimension ref="A1:G130"/>
  <sheetViews>
    <sheetView showZeros="0" view="pageBreakPreview" zoomScaleNormal="75" zoomScaleSheetLayoutView="100" workbookViewId="0">
      <pane xSplit="3" ySplit="5" topLeftCell="D54" activePane="bottomRight" state="frozen"/>
      <selection activeCell="B41" sqref="B41"/>
      <selection pane="topRight" activeCell="B41" sqref="B41"/>
      <selection pane="bottomLeft" activeCell="B41" sqref="B41"/>
      <selection pane="bottomRight" activeCell="B22" sqref="B22"/>
    </sheetView>
  </sheetViews>
  <sheetFormatPr defaultColWidth="9.109375" defaultRowHeight="13.2" x14ac:dyDescent="0.25"/>
  <cols>
    <col min="1" max="1" width="8.88671875" style="155" customWidth="1"/>
    <col min="2" max="2" width="60.88671875" style="64" customWidth="1"/>
    <col min="3" max="3" width="6.88671875" style="36" customWidth="1"/>
    <col min="4" max="4" width="13.33203125" style="76" customWidth="1"/>
    <col min="5" max="5" width="19.44140625" style="36" customWidth="1"/>
    <col min="6" max="6" width="20" style="36" customWidth="1"/>
    <col min="7" max="7" width="1.5546875" style="162" customWidth="1"/>
    <col min="8" max="16384" width="9.109375" style="36"/>
  </cols>
  <sheetData>
    <row r="1" spans="1:7" s="41" customFormat="1" ht="13.8" thickBot="1" x14ac:dyDescent="0.3">
      <c r="A1" s="146"/>
      <c r="B1" s="123"/>
      <c r="C1" s="93"/>
      <c r="D1" s="53"/>
      <c r="G1" s="160"/>
    </row>
    <row r="2" spans="1:7" s="40" customFormat="1" ht="13.8" thickBot="1" x14ac:dyDescent="0.3">
      <c r="A2" s="146"/>
      <c r="B2" s="90"/>
      <c r="C2" s="93"/>
      <c r="D2" s="53"/>
      <c r="E2" s="287" t="str">
        <f>'P&amp;G'!E2:F2</f>
        <v>BOQ</v>
      </c>
      <c r="F2" s="288"/>
      <c r="G2" s="161"/>
    </row>
    <row r="3" spans="1:7" s="35" customFormat="1" ht="15.75" customHeight="1" x14ac:dyDescent="0.25">
      <c r="A3" s="147"/>
      <c r="B3" s="125" t="str">
        <f>'P&amp;G'!B3</f>
        <v>MEADOWLANDS CIVIC CENTRE</v>
      </c>
      <c r="C3" s="24"/>
      <c r="D3" s="28"/>
      <c r="E3" s="293" t="str">
        <f>'P&amp;G'!E3:F4</f>
        <v>RAND VALUE - ZAR R</v>
      </c>
      <c r="F3" s="294"/>
      <c r="G3" s="162"/>
    </row>
    <row r="4" spans="1:7" s="55" customFormat="1" ht="13.5" customHeight="1" thickBot="1" x14ac:dyDescent="0.3">
      <c r="A4" s="148" t="s">
        <v>1</v>
      </c>
      <c r="B4" s="126"/>
      <c r="C4" s="26" t="s">
        <v>1</v>
      </c>
      <c r="D4" s="27"/>
      <c r="E4" s="295"/>
      <c r="F4" s="296"/>
      <c r="G4" s="163"/>
    </row>
    <row r="5" spans="1:7" s="127" customFormat="1" ht="25.5" customHeight="1" thickBot="1" x14ac:dyDescent="0.3">
      <c r="A5" s="149" t="s">
        <v>2</v>
      </c>
      <c r="B5" s="57" t="s">
        <v>3</v>
      </c>
      <c r="C5" s="58" t="s">
        <v>4</v>
      </c>
      <c r="D5" s="59" t="s">
        <v>5</v>
      </c>
      <c r="E5" s="112" t="s">
        <v>6</v>
      </c>
      <c r="F5" s="113" t="s">
        <v>7</v>
      </c>
      <c r="G5" s="159"/>
    </row>
    <row r="6" spans="1:7" s="39" customFormat="1" x14ac:dyDescent="0.25">
      <c r="A6" s="150"/>
      <c r="B6" s="61"/>
      <c r="C6" s="62"/>
      <c r="D6" s="77"/>
      <c r="E6" s="114"/>
      <c r="F6" s="115"/>
      <c r="G6" s="159"/>
    </row>
    <row r="7" spans="1:7" x14ac:dyDescent="0.25">
      <c r="A7" s="150"/>
      <c r="B7" s="48" t="s">
        <v>354</v>
      </c>
      <c r="C7" s="62"/>
      <c r="D7" s="78">
        <v>0</v>
      </c>
      <c r="E7" s="29"/>
      <c r="F7" s="30"/>
    </row>
    <row r="8" spans="1:7" x14ac:dyDescent="0.25">
      <c r="A8" s="150"/>
      <c r="B8" s="61"/>
      <c r="C8" s="62"/>
      <c r="D8" s="78">
        <v>0</v>
      </c>
      <c r="E8" s="37"/>
      <c r="F8" s="38"/>
    </row>
    <row r="9" spans="1:7" x14ac:dyDescent="0.25">
      <c r="A9" s="150"/>
      <c r="B9" s="45" t="s">
        <v>341</v>
      </c>
      <c r="C9" s="62"/>
      <c r="D9" s="78">
        <v>0</v>
      </c>
      <c r="E9" s="29"/>
      <c r="F9" s="30"/>
    </row>
    <row r="10" spans="1:7" x14ac:dyDescent="0.25">
      <c r="A10" s="150"/>
      <c r="B10" s="42"/>
      <c r="C10" s="62"/>
      <c r="D10" s="78">
        <v>0</v>
      </c>
      <c r="E10" s="29"/>
      <c r="F10" s="30"/>
      <c r="G10" s="164"/>
    </row>
    <row r="11" spans="1:7" x14ac:dyDescent="0.25">
      <c r="A11" s="150"/>
      <c r="B11" s="227" t="s">
        <v>122</v>
      </c>
      <c r="C11" s="62"/>
      <c r="D11" s="78"/>
      <c r="E11" s="29"/>
      <c r="F11" s="30"/>
      <c r="G11" s="164"/>
    </row>
    <row r="12" spans="1:7" ht="26.4" x14ac:dyDescent="0.25">
      <c r="A12" s="150"/>
      <c r="B12" s="43" t="s">
        <v>123</v>
      </c>
      <c r="C12" s="62"/>
      <c r="D12" s="78"/>
      <c r="E12" s="29"/>
      <c r="F12" s="30"/>
      <c r="G12" s="164"/>
    </row>
    <row r="13" spans="1:7" x14ac:dyDescent="0.25">
      <c r="A13" s="150"/>
      <c r="B13" s="43"/>
      <c r="C13" s="62"/>
      <c r="D13" s="78"/>
      <c r="E13" s="29"/>
      <c r="F13" s="30"/>
      <c r="G13" s="164"/>
    </row>
    <row r="14" spans="1:7" ht="26.4" x14ac:dyDescent="0.25">
      <c r="A14" s="150"/>
      <c r="B14" s="231" t="s">
        <v>342</v>
      </c>
      <c r="C14" s="62"/>
      <c r="D14" s="78"/>
      <c r="E14" s="29"/>
      <c r="F14" s="30"/>
      <c r="G14" s="164"/>
    </row>
    <row r="15" spans="1:7" x14ac:dyDescent="0.25">
      <c r="A15" s="228"/>
      <c r="B15" s="230"/>
      <c r="C15" s="229"/>
      <c r="D15" s="78"/>
      <c r="E15" s="142"/>
      <c r="F15" s="141"/>
      <c r="G15" s="164"/>
    </row>
    <row r="16" spans="1:7" x14ac:dyDescent="0.25">
      <c r="A16" s="228"/>
      <c r="B16" s="231" t="s">
        <v>343</v>
      </c>
      <c r="C16" s="229"/>
      <c r="D16" s="78"/>
      <c r="E16" s="142"/>
      <c r="F16" s="141"/>
      <c r="G16" s="164"/>
    </row>
    <row r="17" spans="1:7" ht="26.4" x14ac:dyDescent="0.25">
      <c r="A17" s="228">
        <v>1</v>
      </c>
      <c r="B17" s="230" t="s">
        <v>344</v>
      </c>
      <c r="C17" s="229" t="s">
        <v>2</v>
      </c>
      <c r="D17" s="78">
        <v>1</v>
      </c>
      <c r="E17" s="142">
        <v>455255</v>
      </c>
      <c r="F17" s="141">
        <f>E17*D17</f>
        <v>455255</v>
      </c>
      <c r="G17" s="164"/>
    </row>
    <row r="18" spans="1:7" x14ac:dyDescent="0.25">
      <c r="A18" s="228"/>
      <c r="B18" s="234"/>
      <c r="C18" s="229"/>
      <c r="D18" s="78"/>
      <c r="E18" s="142"/>
      <c r="F18" s="141"/>
      <c r="G18" s="164"/>
    </row>
    <row r="19" spans="1:7" x14ac:dyDescent="0.25">
      <c r="A19" s="228"/>
      <c r="B19" s="235" t="s">
        <v>397</v>
      </c>
      <c r="C19" s="229"/>
      <c r="D19" s="78"/>
      <c r="E19" s="142"/>
      <c r="F19" s="141"/>
      <c r="G19" s="164"/>
    </row>
    <row r="20" spans="1:7" ht="72" customHeight="1" x14ac:dyDescent="0.25">
      <c r="A20" s="151">
        <v>2</v>
      </c>
      <c r="B20" s="234" t="s">
        <v>345</v>
      </c>
      <c r="C20" s="229" t="s">
        <v>2</v>
      </c>
      <c r="D20" s="78">
        <v>1</v>
      </c>
      <c r="E20" s="142">
        <v>1611090</v>
      </c>
      <c r="F20" s="141">
        <f t="shared" ref="F20:F29" si="0">E20*D20</f>
        <v>1611090</v>
      </c>
      <c r="G20" s="164"/>
    </row>
    <row r="21" spans="1:7" x14ac:dyDescent="0.25">
      <c r="A21" s="151"/>
      <c r="B21" s="235"/>
      <c r="C21" s="63"/>
      <c r="D21" s="78"/>
      <c r="E21" s="142"/>
      <c r="F21" s="141"/>
      <c r="G21" s="164"/>
    </row>
    <row r="22" spans="1:7" s="64" customFormat="1" x14ac:dyDescent="0.25">
      <c r="A22" s="151"/>
      <c r="B22" s="235" t="s">
        <v>346</v>
      </c>
      <c r="C22" s="229"/>
      <c r="D22" s="78"/>
      <c r="E22" s="142"/>
      <c r="F22" s="141"/>
      <c r="G22" s="164"/>
    </row>
    <row r="23" spans="1:7" ht="26.4" x14ac:dyDescent="0.25">
      <c r="A23" s="151">
        <v>3</v>
      </c>
      <c r="B23" s="236" t="s">
        <v>347</v>
      </c>
      <c r="C23" s="229" t="s">
        <v>2</v>
      </c>
      <c r="D23" s="78">
        <v>1</v>
      </c>
      <c r="E23" s="142">
        <v>181245</v>
      </c>
      <c r="F23" s="141">
        <f t="shared" si="0"/>
        <v>181245</v>
      </c>
      <c r="G23" s="164"/>
    </row>
    <row r="24" spans="1:7" x14ac:dyDescent="0.25">
      <c r="A24" s="151"/>
      <c r="B24" s="234"/>
      <c r="C24" s="229"/>
      <c r="D24" s="78"/>
      <c r="E24" s="142"/>
      <c r="F24" s="141"/>
      <c r="G24" s="164"/>
    </row>
    <row r="25" spans="1:7" x14ac:dyDescent="0.25">
      <c r="A25" s="151"/>
      <c r="B25" s="227" t="s">
        <v>348</v>
      </c>
      <c r="C25" s="229"/>
      <c r="D25" s="78"/>
      <c r="E25" s="142"/>
      <c r="F25" s="141"/>
      <c r="G25" s="164"/>
    </row>
    <row r="26" spans="1:7" x14ac:dyDescent="0.25">
      <c r="A26" s="151">
        <v>4</v>
      </c>
      <c r="B26" s="236" t="s">
        <v>349</v>
      </c>
      <c r="C26" s="229" t="s">
        <v>2</v>
      </c>
      <c r="D26" s="78">
        <v>1</v>
      </c>
      <c r="E26" s="142">
        <v>86200</v>
      </c>
      <c r="F26" s="141">
        <f t="shared" si="0"/>
        <v>86200</v>
      </c>
      <c r="G26" s="164"/>
    </row>
    <row r="27" spans="1:7" x14ac:dyDescent="0.25">
      <c r="A27" s="151"/>
      <c r="B27" s="236"/>
      <c r="C27" s="229"/>
      <c r="D27" s="78"/>
      <c r="E27" s="142"/>
      <c r="F27" s="141"/>
      <c r="G27" s="164"/>
    </row>
    <row r="28" spans="1:7" x14ac:dyDescent="0.25">
      <c r="A28" s="151"/>
      <c r="B28" s="238" t="s">
        <v>350</v>
      </c>
      <c r="C28" s="63"/>
      <c r="D28" s="78"/>
      <c r="E28" s="142"/>
      <c r="F28" s="141"/>
      <c r="G28" s="164"/>
    </row>
    <row r="29" spans="1:7" ht="26.4" x14ac:dyDescent="0.25">
      <c r="A29" s="151">
        <v>5</v>
      </c>
      <c r="B29" s="44" t="s">
        <v>351</v>
      </c>
      <c r="C29" s="63" t="s">
        <v>2</v>
      </c>
      <c r="D29" s="78">
        <v>1</v>
      </c>
      <c r="E29" s="142">
        <v>84006</v>
      </c>
      <c r="F29" s="141">
        <f t="shared" si="0"/>
        <v>84006</v>
      </c>
      <c r="G29" s="164"/>
    </row>
    <row r="30" spans="1:7" x14ac:dyDescent="0.25">
      <c r="A30" s="151"/>
      <c r="B30" s="44"/>
      <c r="C30" s="229"/>
      <c r="D30" s="78"/>
      <c r="E30" s="142"/>
      <c r="F30" s="141"/>
      <c r="G30" s="164"/>
    </row>
    <row r="31" spans="1:7" x14ac:dyDescent="0.25">
      <c r="A31" s="151"/>
      <c r="B31" s="44"/>
      <c r="C31" s="63"/>
      <c r="D31" s="78"/>
      <c r="E31" s="142"/>
      <c r="F31" s="141"/>
      <c r="G31" s="164"/>
    </row>
    <row r="32" spans="1:7" x14ac:dyDescent="0.25">
      <c r="A32" s="151"/>
      <c r="B32" s="51"/>
      <c r="C32" s="63"/>
      <c r="D32" s="78"/>
      <c r="E32" s="142"/>
      <c r="F32" s="141"/>
      <c r="G32" s="164"/>
    </row>
    <row r="33" spans="1:7" x14ac:dyDescent="0.25">
      <c r="A33" s="151"/>
      <c r="B33" s="44"/>
      <c r="C33" s="229"/>
      <c r="D33" s="78"/>
      <c r="E33" s="142"/>
      <c r="F33" s="141"/>
      <c r="G33" s="164"/>
    </row>
    <row r="34" spans="1:7" x14ac:dyDescent="0.25">
      <c r="A34" s="151"/>
      <c r="B34" s="51"/>
      <c r="C34" s="63"/>
      <c r="D34" s="78"/>
      <c r="E34" s="142"/>
      <c r="F34" s="141"/>
      <c r="G34" s="164"/>
    </row>
    <row r="35" spans="1:7" x14ac:dyDescent="0.25">
      <c r="A35" s="151"/>
      <c r="B35" s="51"/>
      <c r="C35" s="63"/>
      <c r="D35" s="78"/>
      <c r="E35" s="142"/>
      <c r="F35" s="141"/>
      <c r="G35" s="164"/>
    </row>
    <row r="36" spans="1:7" x14ac:dyDescent="0.25">
      <c r="A36" s="151"/>
      <c r="B36" s="51"/>
      <c r="C36" s="63"/>
      <c r="D36" s="78"/>
      <c r="E36" s="142"/>
      <c r="F36" s="141"/>
      <c r="G36" s="164"/>
    </row>
    <row r="37" spans="1:7" x14ac:dyDescent="0.25">
      <c r="A37" s="151"/>
      <c r="B37" s="44"/>
      <c r="C37" s="63"/>
      <c r="D37" s="78"/>
      <c r="E37" s="142"/>
      <c r="F37" s="141"/>
      <c r="G37" s="164"/>
    </row>
    <row r="38" spans="1:7" x14ac:dyDescent="0.25">
      <c r="A38" s="151"/>
      <c r="B38" s="44"/>
      <c r="C38" s="63"/>
      <c r="D38" s="78"/>
      <c r="E38" s="142"/>
      <c r="F38" s="141"/>
      <c r="G38" s="164"/>
    </row>
    <row r="39" spans="1:7" x14ac:dyDescent="0.25">
      <c r="A39" s="151"/>
      <c r="B39" s="44"/>
      <c r="C39" s="63"/>
      <c r="D39" s="78"/>
      <c r="E39" s="142"/>
      <c r="F39" s="141"/>
      <c r="G39" s="164"/>
    </row>
    <row r="40" spans="1:7" x14ac:dyDescent="0.25">
      <c r="A40" s="151"/>
      <c r="B40" s="51"/>
      <c r="C40" s="63"/>
      <c r="D40" s="78"/>
      <c r="E40" s="142"/>
      <c r="F40" s="141"/>
      <c r="G40" s="164"/>
    </row>
    <row r="41" spans="1:7" x14ac:dyDescent="0.25">
      <c r="A41" s="151"/>
      <c r="B41" s="51"/>
      <c r="C41" s="63"/>
      <c r="D41" s="78"/>
      <c r="E41" s="142"/>
      <c r="F41" s="141"/>
      <c r="G41" s="164"/>
    </row>
    <row r="42" spans="1:7" x14ac:dyDescent="0.25">
      <c r="A42" s="151"/>
      <c r="B42" s="44"/>
      <c r="C42" s="63"/>
      <c r="D42" s="78"/>
      <c r="E42" s="142"/>
      <c r="F42" s="141"/>
      <c r="G42" s="164"/>
    </row>
    <row r="43" spans="1:7" x14ac:dyDescent="0.25">
      <c r="A43" s="151"/>
      <c r="B43" s="44"/>
      <c r="C43" s="63"/>
      <c r="D43" s="78"/>
      <c r="E43" s="142"/>
      <c r="F43" s="141"/>
      <c r="G43" s="164"/>
    </row>
    <row r="44" spans="1:7" x14ac:dyDescent="0.25">
      <c r="A44" s="151"/>
      <c r="B44" s="44"/>
      <c r="C44" s="63"/>
      <c r="D44" s="78"/>
      <c r="E44" s="142"/>
      <c r="F44" s="141"/>
      <c r="G44" s="164"/>
    </row>
    <row r="45" spans="1:7" x14ac:dyDescent="0.25">
      <c r="A45" s="151"/>
      <c r="B45" s="51"/>
      <c r="C45" s="63"/>
      <c r="D45" s="78"/>
      <c r="E45" s="142"/>
      <c r="F45" s="141"/>
      <c r="G45" s="164"/>
    </row>
    <row r="46" spans="1:7" x14ac:dyDescent="0.25">
      <c r="A46" s="151"/>
      <c r="B46" s="44"/>
      <c r="C46" s="63"/>
      <c r="D46" s="78"/>
      <c r="E46" s="142"/>
      <c r="F46" s="141"/>
      <c r="G46" s="164"/>
    </row>
    <row r="47" spans="1:7" x14ac:dyDescent="0.25">
      <c r="A47" s="151"/>
      <c r="B47" s="51"/>
      <c r="C47" s="63"/>
      <c r="D47" s="78"/>
      <c r="E47" s="142"/>
      <c r="F47" s="141"/>
      <c r="G47" s="164"/>
    </row>
    <row r="48" spans="1:7" x14ac:dyDescent="0.25">
      <c r="A48" s="151"/>
      <c r="B48" s="51"/>
      <c r="C48" s="63"/>
      <c r="D48" s="78"/>
      <c r="E48" s="142"/>
      <c r="F48" s="141"/>
      <c r="G48" s="164"/>
    </row>
    <row r="49" spans="1:7" x14ac:dyDescent="0.25">
      <c r="A49" s="151"/>
      <c r="B49" s="44"/>
      <c r="C49" s="63"/>
      <c r="D49" s="78"/>
      <c r="E49" s="142"/>
      <c r="F49" s="141"/>
      <c r="G49" s="164"/>
    </row>
    <row r="50" spans="1:7" x14ac:dyDescent="0.25">
      <c r="A50" s="151"/>
      <c r="B50" s="44"/>
      <c r="C50" s="63"/>
      <c r="D50" s="78"/>
      <c r="E50" s="142"/>
      <c r="F50" s="141"/>
      <c r="G50" s="164"/>
    </row>
    <row r="51" spans="1:7" x14ac:dyDescent="0.25">
      <c r="A51" s="151"/>
      <c r="B51" s="44"/>
      <c r="C51" s="63"/>
      <c r="D51" s="78"/>
      <c r="E51" s="142"/>
      <c r="F51" s="141"/>
      <c r="G51" s="164"/>
    </row>
    <row r="52" spans="1:7" x14ac:dyDescent="0.25">
      <c r="A52" s="151"/>
      <c r="B52" s="44"/>
      <c r="C52" s="63"/>
      <c r="D52" s="78"/>
      <c r="E52" s="142"/>
      <c r="F52" s="141"/>
      <c r="G52" s="164"/>
    </row>
    <row r="53" spans="1:7" x14ac:dyDescent="0.25">
      <c r="A53" s="151"/>
      <c r="B53" s="44"/>
      <c r="C53" s="63"/>
      <c r="D53" s="78"/>
      <c r="E53" s="142"/>
      <c r="F53" s="141"/>
      <c r="G53" s="164"/>
    </row>
    <row r="54" spans="1:7" x14ac:dyDescent="0.25">
      <c r="A54" s="151"/>
      <c r="B54" s="44"/>
      <c r="C54" s="63"/>
      <c r="D54" s="78"/>
      <c r="E54" s="142"/>
      <c r="F54" s="141"/>
      <c r="G54" s="164"/>
    </row>
    <row r="55" spans="1:7" x14ac:dyDescent="0.25">
      <c r="A55" s="151"/>
      <c r="B55" s="44"/>
      <c r="C55" s="63"/>
      <c r="D55" s="78"/>
      <c r="E55" s="142"/>
      <c r="F55" s="141"/>
      <c r="G55" s="164"/>
    </row>
    <row r="56" spans="1:7" x14ac:dyDescent="0.25">
      <c r="A56" s="151"/>
      <c r="B56" s="44"/>
      <c r="C56" s="63"/>
      <c r="D56" s="78"/>
      <c r="E56" s="142"/>
      <c r="F56" s="141"/>
      <c r="G56" s="164"/>
    </row>
    <row r="57" spans="1:7" x14ac:dyDescent="0.25">
      <c r="A57" s="151"/>
      <c r="B57" s="44"/>
      <c r="C57" s="63"/>
      <c r="D57" s="78"/>
      <c r="E57" s="142"/>
      <c r="F57" s="141"/>
      <c r="G57" s="164"/>
    </row>
    <row r="58" spans="1:7" x14ac:dyDescent="0.25">
      <c r="A58" s="151"/>
      <c r="B58" s="44"/>
      <c r="C58" s="63"/>
      <c r="D58" s="78"/>
      <c r="E58" s="142"/>
      <c r="F58" s="141"/>
      <c r="G58" s="164"/>
    </row>
    <row r="59" spans="1:7" x14ac:dyDescent="0.25">
      <c r="A59" s="151"/>
      <c r="B59" s="44"/>
      <c r="C59" s="63"/>
      <c r="D59" s="78"/>
      <c r="E59" s="142"/>
      <c r="F59" s="141"/>
      <c r="G59" s="164"/>
    </row>
    <row r="60" spans="1:7" x14ac:dyDescent="0.25">
      <c r="A60" s="151"/>
      <c r="B60" s="44"/>
      <c r="C60" s="63"/>
      <c r="D60" s="78"/>
      <c r="E60" s="142"/>
      <c r="F60" s="141"/>
      <c r="G60" s="164"/>
    </row>
    <row r="61" spans="1:7" x14ac:dyDescent="0.25">
      <c r="A61" s="151"/>
      <c r="B61" s="44"/>
      <c r="C61" s="63"/>
      <c r="D61" s="78"/>
      <c r="E61" s="142"/>
      <c r="F61" s="141"/>
      <c r="G61" s="164"/>
    </row>
    <row r="62" spans="1:7" x14ac:dyDescent="0.25">
      <c r="A62" s="151"/>
      <c r="B62" s="44"/>
      <c r="C62" s="63"/>
      <c r="D62" s="78"/>
      <c r="E62" s="142"/>
      <c r="F62" s="141"/>
      <c r="G62" s="164"/>
    </row>
    <row r="63" spans="1:7" ht="13.8" thickBot="1" x14ac:dyDescent="0.3">
      <c r="A63" s="151"/>
      <c r="B63" s="44"/>
      <c r="C63" s="63"/>
      <c r="D63" s="78"/>
      <c r="E63" s="142"/>
      <c r="F63" s="141"/>
      <c r="G63" s="164"/>
    </row>
    <row r="64" spans="1:7" ht="13.8" thickBot="1" x14ac:dyDescent="0.3">
      <c r="A64" s="156"/>
      <c r="B64" s="47" t="s">
        <v>11</v>
      </c>
      <c r="C64" s="66"/>
      <c r="D64" s="79"/>
      <c r="E64" s="144"/>
      <c r="F64" s="224">
        <f>SUM(F6:F63)</f>
        <v>2417796</v>
      </c>
    </row>
    <row r="65" spans="1:7" s="22" customFormat="1" x14ac:dyDescent="0.25">
      <c r="A65" s="151"/>
      <c r="B65" s="43"/>
      <c r="C65" s="67"/>
      <c r="D65" s="80"/>
      <c r="E65" s="68"/>
      <c r="F65" s="69"/>
      <c r="G65" s="162"/>
    </row>
    <row r="66" spans="1:7" s="22" customFormat="1" x14ac:dyDescent="0.25">
      <c r="A66" s="152"/>
      <c r="B66" s="48" t="str">
        <f>CONCATENATE("SUMMARY ",B7)</f>
        <v xml:space="preserve">SUMMARY SECTION NO 16 - PROFESSIONAL SERVICES </v>
      </c>
      <c r="C66" s="33"/>
      <c r="D66" s="49"/>
      <c r="E66" s="68"/>
      <c r="F66" s="70"/>
      <c r="G66" s="162"/>
    </row>
    <row r="67" spans="1:7" s="22" customFormat="1" x14ac:dyDescent="0.25">
      <c r="A67" s="152"/>
      <c r="B67" s="34" t="str">
        <f>B9</f>
        <v>BILL NO 1 - PROFESSIONAL SERVICES</v>
      </c>
      <c r="C67" s="33"/>
      <c r="D67" s="49"/>
      <c r="E67" s="68"/>
      <c r="F67" s="225">
        <f>F64</f>
        <v>2417796</v>
      </c>
      <c r="G67" s="162"/>
    </row>
    <row r="68" spans="1:7" s="22" customFormat="1" x14ac:dyDescent="0.25">
      <c r="A68" s="152"/>
      <c r="B68" s="50" t="str">
        <f>CONCATENATE("TOTAL ",B7)</f>
        <v xml:space="preserve">TOTAL SECTION NO 16 - PROFESSIONAL SERVICES </v>
      </c>
      <c r="C68" s="33"/>
      <c r="D68" s="49"/>
      <c r="E68" s="68"/>
      <c r="F68" s="226">
        <f>SUM(F67:F67)</f>
        <v>2417796</v>
      </c>
      <c r="G68" s="162"/>
    </row>
    <row r="69" spans="1:7" s="22" customFormat="1" ht="13.8" thickBot="1" x14ac:dyDescent="0.3">
      <c r="A69" s="153"/>
      <c r="B69" s="71"/>
      <c r="C69" s="32"/>
      <c r="D69" s="46"/>
      <c r="E69" s="72"/>
      <c r="F69" s="73"/>
      <c r="G69" s="162"/>
    </row>
    <row r="70" spans="1:7" s="41" customFormat="1" x14ac:dyDescent="0.25">
      <c r="A70" s="154"/>
      <c r="B70" s="74"/>
      <c r="D70" s="75"/>
      <c r="G70" s="162"/>
    </row>
    <row r="71" spans="1:7" s="41" customFormat="1" x14ac:dyDescent="0.25">
      <c r="A71" s="154"/>
      <c r="B71" s="74"/>
      <c r="D71" s="173"/>
      <c r="G71" s="162"/>
    </row>
    <row r="72" spans="1:7" s="41" customFormat="1" x14ac:dyDescent="0.25">
      <c r="A72" s="154"/>
      <c r="B72" s="74"/>
      <c r="D72" s="75"/>
      <c r="G72" s="162"/>
    </row>
    <row r="73" spans="1:7" s="41" customFormat="1" x14ac:dyDescent="0.25">
      <c r="A73" s="154"/>
      <c r="B73" s="74"/>
      <c r="D73" s="75"/>
      <c r="G73" s="162"/>
    </row>
    <row r="74" spans="1:7" s="41" customFormat="1" x14ac:dyDescent="0.25">
      <c r="A74" s="154"/>
      <c r="B74" s="74"/>
      <c r="D74" s="75"/>
      <c r="G74" s="162"/>
    </row>
    <row r="75" spans="1:7" s="41" customFormat="1" x14ac:dyDescent="0.25">
      <c r="A75" s="154"/>
      <c r="B75" s="74"/>
      <c r="D75" s="75"/>
      <c r="G75" s="162"/>
    </row>
    <row r="76" spans="1:7" s="41" customFormat="1" x14ac:dyDescent="0.25">
      <c r="A76" s="154"/>
      <c r="B76" s="74"/>
      <c r="D76" s="75"/>
      <c r="G76" s="162"/>
    </row>
    <row r="77" spans="1:7" s="41" customFormat="1" x14ac:dyDescent="0.25">
      <c r="A77" s="154"/>
      <c r="B77" s="74"/>
      <c r="D77" s="75"/>
      <c r="G77" s="162"/>
    </row>
    <row r="78" spans="1:7" s="41" customFormat="1" x14ac:dyDescent="0.25">
      <c r="A78" s="154"/>
      <c r="B78" s="74"/>
      <c r="D78" s="75"/>
      <c r="G78" s="162"/>
    </row>
    <row r="79" spans="1:7" s="41" customFormat="1" x14ac:dyDescent="0.25">
      <c r="A79" s="154"/>
      <c r="B79" s="74"/>
      <c r="D79" s="75"/>
      <c r="G79" s="162"/>
    </row>
    <row r="80" spans="1:7" s="41" customFormat="1" x14ac:dyDescent="0.25">
      <c r="A80" s="154"/>
      <c r="B80" s="74"/>
      <c r="D80" s="75"/>
      <c r="G80" s="162"/>
    </row>
    <row r="81" spans="1:7" s="41" customFormat="1" x14ac:dyDescent="0.25">
      <c r="A81" s="154"/>
      <c r="B81" s="74"/>
      <c r="D81" s="75"/>
      <c r="G81" s="162"/>
    </row>
    <row r="82" spans="1:7" s="41" customFormat="1" x14ac:dyDescent="0.25">
      <c r="A82" s="154"/>
      <c r="B82" s="74"/>
      <c r="D82" s="75"/>
      <c r="G82" s="162"/>
    </row>
    <row r="83" spans="1:7" s="41" customFormat="1" x14ac:dyDescent="0.25">
      <c r="A83" s="154"/>
      <c r="B83" s="74"/>
      <c r="D83" s="75"/>
      <c r="G83" s="162"/>
    </row>
    <row r="84" spans="1:7" s="41" customFormat="1" x14ac:dyDescent="0.25">
      <c r="A84" s="154"/>
      <c r="B84" s="74"/>
      <c r="D84" s="75"/>
      <c r="G84" s="162"/>
    </row>
    <row r="85" spans="1:7" s="41" customFormat="1" x14ac:dyDescent="0.25">
      <c r="A85" s="154"/>
      <c r="B85" s="74"/>
      <c r="D85" s="75"/>
      <c r="G85" s="162"/>
    </row>
    <row r="86" spans="1:7" s="41" customFormat="1" x14ac:dyDescent="0.25">
      <c r="A86" s="154"/>
      <c r="B86" s="74"/>
      <c r="D86" s="75"/>
      <c r="G86" s="162"/>
    </row>
    <row r="87" spans="1:7" s="41" customFormat="1" x14ac:dyDescent="0.25">
      <c r="A87" s="154"/>
      <c r="B87" s="74"/>
      <c r="D87" s="75"/>
      <c r="G87" s="162"/>
    </row>
    <row r="88" spans="1:7" s="41" customFormat="1" x14ac:dyDescent="0.25">
      <c r="A88" s="154"/>
      <c r="B88" s="74"/>
      <c r="D88" s="75"/>
      <c r="G88" s="162"/>
    </row>
    <row r="89" spans="1:7" s="41" customFormat="1" x14ac:dyDescent="0.25">
      <c r="A89" s="154"/>
      <c r="B89" s="74"/>
      <c r="D89" s="75"/>
      <c r="G89" s="162"/>
    </row>
    <row r="90" spans="1:7" s="41" customFormat="1" x14ac:dyDescent="0.25">
      <c r="A90" s="154"/>
      <c r="B90" s="74"/>
      <c r="D90" s="75"/>
      <c r="G90" s="162"/>
    </row>
    <row r="91" spans="1:7" s="41" customFormat="1" x14ac:dyDescent="0.25">
      <c r="A91" s="154"/>
      <c r="B91" s="74"/>
      <c r="D91" s="75"/>
      <c r="G91" s="162"/>
    </row>
    <row r="92" spans="1:7" s="41" customFormat="1" x14ac:dyDescent="0.25">
      <c r="A92" s="154"/>
      <c r="B92" s="74"/>
      <c r="D92" s="75"/>
      <c r="G92" s="162"/>
    </row>
    <row r="93" spans="1:7" s="41" customFormat="1" x14ac:dyDescent="0.25">
      <c r="A93" s="154"/>
      <c r="B93" s="74"/>
      <c r="D93" s="75"/>
      <c r="G93" s="162"/>
    </row>
    <row r="94" spans="1:7" s="41" customFormat="1" x14ac:dyDescent="0.25">
      <c r="A94" s="154"/>
      <c r="B94" s="74"/>
      <c r="D94" s="75"/>
      <c r="G94" s="162"/>
    </row>
    <row r="95" spans="1:7" s="41" customFormat="1" x14ac:dyDescent="0.25">
      <c r="A95" s="154"/>
      <c r="B95" s="74"/>
      <c r="D95" s="75"/>
      <c r="G95" s="162"/>
    </row>
    <row r="96" spans="1:7" s="41" customFormat="1" x14ac:dyDescent="0.25">
      <c r="A96" s="154"/>
      <c r="B96" s="74"/>
      <c r="D96" s="75"/>
      <c r="G96" s="162"/>
    </row>
    <row r="97" spans="1:7" s="41" customFormat="1" x14ac:dyDescent="0.25">
      <c r="A97" s="154"/>
      <c r="B97" s="74"/>
      <c r="D97" s="75"/>
      <c r="G97" s="162"/>
    </row>
    <row r="98" spans="1:7" s="41" customFormat="1" x14ac:dyDescent="0.25">
      <c r="A98" s="154"/>
      <c r="B98" s="74"/>
      <c r="D98" s="75"/>
      <c r="G98" s="162"/>
    </row>
    <row r="99" spans="1:7" s="41" customFormat="1" x14ac:dyDescent="0.25">
      <c r="A99" s="154"/>
      <c r="B99" s="74"/>
      <c r="D99" s="75"/>
      <c r="G99" s="162"/>
    </row>
    <row r="100" spans="1:7" s="41" customFormat="1" x14ac:dyDescent="0.25">
      <c r="A100" s="154"/>
      <c r="B100" s="74"/>
      <c r="D100" s="75"/>
      <c r="G100" s="162"/>
    </row>
    <row r="101" spans="1:7" s="41" customFormat="1" x14ac:dyDescent="0.25">
      <c r="A101" s="154"/>
      <c r="B101" s="74"/>
      <c r="D101" s="75"/>
      <c r="G101" s="162"/>
    </row>
    <row r="102" spans="1:7" s="41" customFormat="1" x14ac:dyDescent="0.25">
      <c r="A102" s="154"/>
      <c r="B102" s="74"/>
      <c r="D102" s="75"/>
      <c r="G102" s="162"/>
    </row>
    <row r="103" spans="1:7" s="41" customFormat="1" x14ac:dyDescent="0.25">
      <c r="A103" s="154"/>
      <c r="B103" s="74"/>
      <c r="D103" s="75"/>
      <c r="G103" s="162"/>
    </row>
    <row r="104" spans="1:7" s="41" customFormat="1" x14ac:dyDescent="0.25">
      <c r="A104" s="154"/>
      <c r="B104" s="74"/>
      <c r="D104" s="75"/>
      <c r="G104" s="162"/>
    </row>
    <row r="105" spans="1:7" s="41" customFormat="1" x14ac:dyDescent="0.25">
      <c r="A105" s="154"/>
      <c r="B105" s="74"/>
      <c r="D105" s="75"/>
      <c r="G105" s="162"/>
    </row>
    <row r="106" spans="1:7" s="41" customFormat="1" x14ac:dyDescent="0.25">
      <c r="A106" s="154"/>
      <c r="B106" s="74"/>
      <c r="D106" s="75"/>
      <c r="G106" s="162"/>
    </row>
    <row r="107" spans="1:7" s="41" customFormat="1" x14ac:dyDescent="0.25">
      <c r="A107" s="154"/>
      <c r="B107" s="74"/>
      <c r="D107" s="75"/>
      <c r="G107" s="162"/>
    </row>
    <row r="108" spans="1:7" s="41" customFormat="1" x14ac:dyDescent="0.25">
      <c r="A108" s="154"/>
      <c r="B108" s="74"/>
      <c r="D108" s="75"/>
      <c r="G108" s="162"/>
    </row>
    <row r="109" spans="1:7" s="41" customFormat="1" x14ac:dyDescent="0.25">
      <c r="A109" s="154"/>
      <c r="B109" s="74"/>
      <c r="D109" s="75"/>
      <c r="G109" s="162"/>
    </row>
    <row r="110" spans="1:7" s="41" customFormat="1" x14ac:dyDescent="0.25">
      <c r="A110" s="154"/>
      <c r="B110" s="74"/>
      <c r="D110" s="75"/>
      <c r="G110" s="162"/>
    </row>
    <row r="111" spans="1:7" s="41" customFormat="1" x14ac:dyDescent="0.25">
      <c r="A111" s="154"/>
      <c r="B111" s="74"/>
      <c r="D111" s="75"/>
      <c r="G111" s="162"/>
    </row>
    <row r="112" spans="1:7" s="41" customFormat="1" x14ac:dyDescent="0.25">
      <c r="A112" s="154"/>
      <c r="B112" s="74"/>
      <c r="D112" s="75"/>
      <c r="G112" s="162"/>
    </row>
    <row r="113" spans="1:7" s="41" customFormat="1" x14ac:dyDescent="0.25">
      <c r="A113" s="154"/>
      <c r="B113" s="74"/>
      <c r="D113" s="75"/>
      <c r="G113" s="162"/>
    </row>
    <row r="114" spans="1:7" s="41" customFormat="1" x14ac:dyDescent="0.25">
      <c r="A114" s="154"/>
      <c r="B114" s="74"/>
      <c r="D114" s="75"/>
      <c r="G114" s="162"/>
    </row>
    <row r="115" spans="1:7" s="41" customFormat="1" x14ac:dyDescent="0.25">
      <c r="A115" s="154"/>
      <c r="B115" s="74"/>
      <c r="D115" s="75"/>
      <c r="G115" s="162"/>
    </row>
    <row r="116" spans="1:7" s="41" customFormat="1" x14ac:dyDescent="0.25">
      <c r="A116" s="154"/>
      <c r="B116" s="74"/>
      <c r="D116" s="75"/>
      <c r="G116" s="162"/>
    </row>
    <row r="117" spans="1:7" s="41" customFormat="1" x14ac:dyDescent="0.25">
      <c r="A117" s="154"/>
      <c r="B117" s="74"/>
      <c r="D117" s="75"/>
      <c r="G117" s="162"/>
    </row>
    <row r="118" spans="1:7" s="41" customFormat="1" x14ac:dyDescent="0.25">
      <c r="A118" s="154"/>
      <c r="B118" s="74"/>
      <c r="D118" s="75"/>
      <c r="G118" s="162"/>
    </row>
    <row r="119" spans="1:7" s="41" customFormat="1" x14ac:dyDescent="0.25">
      <c r="A119" s="154"/>
      <c r="B119" s="74"/>
      <c r="D119" s="75"/>
      <c r="G119" s="162"/>
    </row>
    <row r="120" spans="1:7" s="41" customFormat="1" x14ac:dyDescent="0.25">
      <c r="A120" s="154"/>
      <c r="B120" s="74"/>
      <c r="D120" s="75"/>
      <c r="G120" s="162"/>
    </row>
    <row r="121" spans="1:7" s="41" customFormat="1" x14ac:dyDescent="0.25">
      <c r="A121" s="154"/>
      <c r="B121" s="74"/>
      <c r="D121" s="75"/>
      <c r="G121" s="162"/>
    </row>
    <row r="122" spans="1:7" s="41" customFormat="1" x14ac:dyDescent="0.25">
      <c r="A122" s="154"/>
      <c r="B122" s="74"/>
      <c r="D122" s="75"/>
      <c r="G122" s="162"/>
    </row>
    <row r="123" spans="1:7" s="41" customFormat="1" x14ac:dyDescent="0.25">
      <c r="A123" s="154"/>
      <c r="B123" s="74"/>
      <c r="D123" s="75"/>
      <c r="G123" s="162"/>
    </row>
    <row r="124" spans="1:7" s="41" customFormat="1" x14ac:dyDescent="0.25">
      <c r="A124" s="154"/>
      <c r="B124" s="74"/>
      <c r="D124" s="75"/>
      <c r="G124" s="162"/>
    </row>
    <row r="125" spans="1:7" s="41" customFormat="1" x14ac:dyDescent="0.25">
      <c r="A125" s="154"/>
      <c r="B125" s="74"/>
      <c r="D125" s="75"/>
      <c r="G125" s="162"/>
    </row>
    <row r="126" spans="1:7" s="41" customFormat="1" x14ac:dyDescent="0.25">
      <c r="A126" s="154"/>
      <c r="B126" s="74"/>
      <c r="D126" s="75"/>
      <c r="G126" s="162"/>
    </row>
    <row r="127" spans="1:7" s="41" customFormat="1" x14ac:dyDescent="0.25">
      <c r="A127" s="154"/>
      <c r="B127" s="74"/>
      <c r="D127" s="75"/>
      <c r="G127" s="162"/>
    </row>
    <row r="128" spans="1:7" s="41" customFormat="1" x14ac:dyDescent="0.25">
      <c r="A128" s="154"/>
      <c r="B128" s="74"/>
      <c r="D128" s="75"/>
      <c r="G128" s="162"/>
    </row>
    <row r="129" spans="1:7" s="41" customFormat="1" x14ac:dyDescent="0.25">
      <c r="A129" s="154"/>
      <c r="B129" s="74"/>
      <c r="D129" s="75"/>
      <c r="G129" s="162"/>
    </row>
    <row r="130" spans="1:7" x14ac:dyDescent="0.25">
      <c r="A130" s="154"/>
      <c r="B130" s="74"/>
      <c r="C130" s="41"/>
      <c r="D130" s="75"/>
    </row>
  </sheetData>
  <autoFilter ref="A5:G130" xr:uid="{00000000-0009-0000-0000-000004000000}">
    <filterColumn colId="6">
      <filters blank="1"/>
    </filterColumn>
  </autoFilter>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&amp;RJoburg Property Company-Igano Group - MCC</oddHeader>
    <oddFooter>&amp;CPage &amp;P of &amp;N&amp;R&amp;A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5B0DF-C32F-41D0-BCE6-90EA65AE0B53}">
  <sheetPr filterMode="1">
    <tabColor theme="9" tint="0.59999389629810485"/>
    <pageSetUpPr fitToPage="1"/>
  </sheetPr>
  <dimension ref="A1:G137"/>
  <sheetViews>
    <sheetView showZeros="0" view="pageBreakPreview" zoomScaleNormal="75" zoomScaleSheetLayoutView="100" workbookViewId="0">
      <pane xSplit="3" ySplit="5" topLeftCell="D6" activePane="bottomRight" state="frozen"/>
      <selection activeCell="B41" sqref="B41"/>
      <selection pane="topRight" activeCell="B41" sqref="B41"/>
      <selection pane="bottomLeft" activeCell="B41" sqref="B41"/>
      <selection pane="bottomRight" activeCell="F13" sqref="F13"/>
    </sheetView>
  </sheetViews>
  <sheetFormatPr defaultColWidth="9.109375" defaultRowHeight="13.2" x14ac:dyDescent="0.25"/>
  <cols>
    <col min="1" max="1" width="8.88671875" style="155" customWidth="1"/>
    <col min="2" max="2" width="60.88671875" style="64" customWidth="1"/>
    <col min="3" max="3" width="6.88671875" style="36" customWidth="1"/>
    <col min="4" max="4" width="13.33203125" style="76" customWidth="1"/>
    <col min="5" max="5" width="19.44140625" style="36" customWidth="1"/>
    <col min="6" max="6" width="20" style="36" customWidth="1"/>
    <col min="7" max="7" width="1.5546875" style="162" customWidth="1"/>
    <col min="8" max="16384" width="9.109375" style="36"/>
  </cols>
  <sheetData>
    <row r="1" spans="1:7" s="41" customFormat="1" ht="13.8" thickBot="1" x14ac:dyDescent="0.3">
      <c r="A1" s="146"/>
      <c r="B1" s="123"/>
      <c r="C1" s="93"/>
      <c r="D1" s="53"/>
      <c r="G1" s="160"/>
    </row>
    <row r="2" spans="1:7" s="40" customFormat="1" ht="13.8" thickBot="1" x14ac:dyDescent="0.3">
      <c r="A2" s="146"/>
      <c r="B2" s="90"/>
      <c r="C2" s="93"/>
      <c r="D2" s="53"/>
      <c r="E2" s="287" t="str">
        <f>'P&amp;G'!E2:F2</f>
        <v>BOQ</v>
      </c>
      <c r="F2" s="288"/>
      <c r="G2" s="161"/>
    </row>
    <row r="3" spans="1:7" s="35" customFormat="1" ht="15.75" customHeight="1" x14ac:dyDescent="0.25">
      <c r="A3" s="147"/>
      <c r="B3" s="125" t="str">
        <f>'P&amp;G'!B3</f>
        <v>MEADOWLANDS CIVIC CENTRE</v>
      </c>
      <c r="C3" s="24"/>
      <c r="D3" s="28"/>
      <c r="E3" s="293" t="str">
        <f>'P&amp;G'!E3:F4</f>
        <v>RAND VALUE - ZAR R</v>
      </c>
      <c r="F3" s="294"/>
      <c r="G3" s="162"/>
    </row>
    <row r="4" spans="1:7" s="55" customFormat="1" ht="13.5" customHeight="1" thickBot="1" x14ac:dyDescent="0.3">
      <c r="A4" s="148" t="s">
        <v>1</v>
      </c>
      <c r="B4" s="126"/>
      <c r="C4" s="26" t="s">
        <v>1</v>
      </c>
      <c r="D4" s="27"/>
      <c r="E4" s="295"/>
      <c r="F4" s="296"/>
      <c r="G4" s="163"/>
    </row>
    <row r="5" spans="1:7" s="127" customFormat="1" ht="25.5" customHeight="1" thickBot="1" x14ac:dyDescent="0.3">
      <c r="A5" s="149" t="s">
        <v>2</v>
      </c>
      <c r="B5" s="57" t="s">
        <v>3</v>
      </c>
      <c r="C5" s="58" t="s">
        <v>4</v>
      </c>
      <c r="D5" s="59" t="s">
        <v>5</v>
      </c>
      <c r="E5" s="112" t="s">
        <v>6</v>
      </c>
      <c r="F5" s="113" t="s">
        <v>7</v>
      </c>
      <c r="G5" s="159"/>
    </row>
    <row r="6" spans="1:7" s="39" customFormat="1" x14ac:dyDescent="0.25">
      <c r="A6" s="150"/>
      <c r="B6" s="61"/>
      <c r="C6" s="62"/>
      <c r="D6" s="77"/>
      <c r="E6" s="114"/>
      <c r="F6" s="115"/>
      <c r="G6" s="159"/>
    </row>
    <row r="7" spans="1:7" x14ac:dyDescent="0.25">
      <c r="A7" s="150"/>
      <c r="B7" s="48" t="s">
        <v>383</v>
      </c>
      <c r="C7" s="62"/>
      <c r="D7" s="78">
        <v>0</v>
      </c>
      <c r="E7" s="29"/>
      <c r="F7" s="30"/>
    </row>
    <row r="8" spans="1:7" x14ac:dyDescent="0.25">
      <c r="A8" s="150"/>
      <c r="B8" s="61"/>
      <c r="C8" s="62"/>
      <c r="D8" s="78">
        <v>0</v>
      </c>
      <c r="E8" s="37"/>
      <c r="F8" s="38"/>
    </row>
    <row r="9" spans="1:7" x14ac:dyDescent="0.25">
      <c r="A9" s="150"/>
      <c r="B9" s="45" t="s">
        <v>384</v>
      </c>
      <c r="C9" s="62"/>
      <c r="D9" s="78">
        <v>0</v>
      </c>
      <c r="E9" s="29"/>
      <c r="F9" s="30"/>
    </row>
    <row r="10" spans="1:7" x14ac:dyDescent="0.25">
      <c r="A10" s="150"/>
      <c r="B10" s="42"/>
      <c r="C10" s="62"/>
      <c r="D10" s="78">
        <v>0</v>
      </c>
      <c r="E10" s="29"/>
      <c r="F10" s="30"/>
      <c r="G10" s="164"/>
    </row>
    <row r="11" spans="1:7" x14ac:dyDescent="0.25">
      <c r="A11" s="150"/>
      <c r="B11" s="227" t="s">
        <v>122</v>
      </c>
      <c r="C11" s="62"/>
      <c r="D11" s="78"/>
      <c r="E11" s="29"/>
      <c r="F11" s="30"/>
      <c r="G11" s="164"/>
    </row>
    <row r="12" spans="1:7" ht="26.4" x14ac:dyDescent="0.25">
      <c r="A12" s="150"/>
      <c r="B12" s="43" t="s">
        <v>123</v>
      </c>
      <c r="C12" s="62"/>
      <c r="D12" s="78"/>
      <c r="E12" s="29"/>
      <c r="F12" s="30"/>
      <c r="G12" s="164"/>
    </row>
    <row r="13" spans="1:7" x14ac:dyDescent="0.25">
      <c r="A13" s="150"/>
      <c r="B13" s="43"/>
      <c r="C13" s="62"/>
      <c r="D13" s="78"/>
      <c r="E13" s="29"/>
      <c r="F13" s="30"/>
      <c r="G13" s="164"/>
    </row>
    <row r="14" spans="1:7" x14ac:dyDescent="0.25">
      <c r="A14" s="150"/>
      <c r="B14" s="231" t="s">
        <v>355</v>
      </c>
      <c r="C14" s="62"/>
      <c r="D14" s="78"/>
      <c r="E14" s="29"/>
      <c r="F14" s="30"/>
      <c r="G14" s="164"/>
    </row>
    <row r="15" spans="1:7" x14ac:dyDescent="0.25">
      <c r="A15" s="228"/>
      <c r="B15" s="231" t="s">
        <v>122</v>
      </c>
      <c r="C15" s="229"/>
      <c r="D15" s="78"/>
      <c r="E15" s="142"/>
      <c r="F15" s="141"/>
      <c r="G15" s="164"/>
    </row>
    <row r="16" spans="1:7" ht="92.4" x14ac:dyDescent="0.25">
      <c r="A16" s="228"/>
      <c r="B16" s="230" t="s">
        <v>356</v>
      </c>
      <c r="C16" s="229"/>
      <c r="D16" s="78"/>
      <c r="E16" s="142"/>
      <c r="F16" s="141"/>
      <c r="G16" s="164"/>
    </row>
    <row r="17" spans="1:7" ht="26.4" x14ac:dyDescent="0.25">
      <c r="A17" s="228"/>
      <c r="B17" s="231" t="s">
        <v>357</v>
      </c>
      <c r="C17" s="229"/>
      <c r="D17" s="78"/>
      <c r="E17" s="142"/>
      <c r="F17" s="141"/>
      <c r="G17" s="164"/>
    </row>
    <row r="18" spans="1:7" ht="118.8" x14ac:dyDescent="0.25">
      <c r="A18" s="228"/>
      <c r="B18" s="234" t="s">
        <v>358</v>
      </c>
      <c r="C18" s="229"/>
      <c r="D18" s="78"/>
      <c r="E18" s="142"/>
      <c r="F18" s="141"/>
      <c r="G18" s="164"/>
    </row>
    <row r="19" spans="1:7" x14ac:dyDescent="0.25">
      <c r="A19" s="228"/>
      <c r="B19" s="235" t="s">
        <v>359</v>
      </c>
      <c r="C19" s="229"/>
      <c r="D19" s="78"/>
      <c r="E19" s="142"/>
      <c r="F19" s="141"/>
      <c r="G19" s="164"/>
    </row>
    <row r="20" spans="1:7" ht="39.6" x14ac:dyDescent="0.25">
      <c r="A20" s="151"/>
      <c r="B20" s="234" t="s">
        <v>360</v>
      </c>
      <c r="C20" s="229"/>
      <c r="D20" s="78"/>
      <c r="E20" s="142"/>
      <c r="F20" s="141"/>
      <c r="G20" s="164"/>
    </row>
    <row r="21" spans="1:7" x14ac:dyDescent="0.25">
      <c r="A21" s="151"/>
      <c r="B21" s="235" t="s">
        <v>361</v>
      </c>
      <c r="C21" s="63"/>
      <c r="D21" s="78"/>
      <c r="E21" s="142"/>
      <c r="F21" s="141"/>
      <c r="G21" s="164"/>
    </row>
    <row r="22" spans="1:7" s="64" customFormat="1" ht="52.8" x14ac:dyDescent="0.25">
      <c r="A22" s="151"/>
      <c r="B22" s="234" t="s">
        <v>362</v>
      </c>
      <c r="C22" s="229"/>
      <c r="D22" s="78"/>
      <c r="E22" s="142"/>
      <c r="F22" s="141"/>
      <c r="G22" s="164"/>
    </row>
    <row r="23" spans="1:7" x14ac:dyDescent="0.25">
      <c r="A23" s="151"/>
      <c r="B23" s="236"/>
      <c r="C23" s="229"/>
      <c r="D23" s="78"/>
      <c r="E23" s="142"/>
      <c r="F23" s="141"/>
      <c r="G23" s="164"/>
    </row>
    <row r="24" spans="1:7" x14ac:dyDescent="0.25">
      <c r="A24" s="151"/>
      <c r="B24" s="235" t="s">
        <v>363</v>
      </c>
      <c r="C24" s="229"/>
      <c r="D24" s="78"/>
      <c r="E24" s="142"/>
      <c r="F24" s="141"/>
      <c r="G24" s="164"/>
    </row>
    <row r="25" spans="1:7" ht="109.2" customHeight="1" x14ac:dyDescent="0.25">
      <c r="A25" s="151">
        <v>1</v>
      </c>
      <c r="B25" s="236" t="s">
        <v>364</v>
      </c>
      <c r="C25" s="229" t="s">
        <v>2</v>
      </c>
      <c r="D25" s="78">
        <v>1</v>
      </c>
      <c r="E25" s="142">
        <v>885000</v>
      </c>
      <c r="F25" s="141">
        <f t="shared" ref="F25" si="0">E25*D25</f>
        <v>885000</v>
      </c>
      <c r="G25" s="164"/>
    </row>
    <row r="26" spans="1:7" x14ac:dyDescent="0.25">
      <c r="A26" s="151"/>
      <c r="B26" s="236" t="s">
        <v>365</v>
      </c>
      <c r="C26" s="297" t="s">
        <v>386</v>
      </c>
      <c r="D26" s="298"/>
      <c r="E26" s="142">
        <v>885000</v>
      </c>
      <c r="F26" s="141">
        <f>D26*E26</f>
        <v>0</v>
      </c>
      <c r="G26" s="164"/>
    </row>
    <row r="27" spans="1:7" x14ac:dyDescent="0.25">
      <c r="A27" s="151"/>
      <c r="B27" s="236" t="s">
        <v>366</v>
      </c>
      <c r="C27" s="297" t="s">
        <v>386</v>
      </c>
      <c r="D27" s="298"/>
      <c r="E27" s="142">
        <v>885000</v>
      </c>
      <c r="F27" s="141">
        <f>D27*E27</f>
        <v>0</v>
      </c>
      <c r="G27" s="164"/>
    </row>
    <row r="28" spans="1:7" x14ac:dyDescent="0.25">
      <c r="A28" s="151"/>
      <c r="B28" s="238"/>
      <c r="C28" s="63"/>
      <c r="D28" s="78"/>
      <c r="E28" s="142"/>
      <c r="F28" s="141"/>
      <c r="G28" s="164"/>
    </row>
    <row r="29" spans="1:7" ht="26.4" x14ac:dyDescent="0.25">
      <c r="A29" s="151"/>
      <c r="B29" s="51" t="s">
        <v>367</v>
      </c>
      <c r="C29" s="63"/>
      <c r="D29" s="78"/>
      <c r="E29" s="142"/>
      <c r="F29" s="141"/>
      <c r="G29" s="164"/>
    </row>
    <row r="30" spans="1:7" ht="132" x14ac:dyDescent="0.25">
      <c r="A30" s="151">
        <v>2</v>
      </c>
      <c r="B30" s="44" t="s">
        <v>368</v>
      </c>
      <c r="C30" s="63" t="s">
        <v>2</v>
      </c>
      <c r="D30" s="78">
        <v>1</v>
      </c>
      <c r="E30" s="142">
        <v>416000</v>
      </c>
      <c r="F30" s="141">
        <f t="shared" ref="F30" si="1">E30*D30</f>
        <v>416000</v>
      </c>
      <c r="G30" s="164"/>
    </row>
    <row r="31" spans="1:7" x14ac:dyDescent="0.25">
      <c r="A31" s="151"/>
      <c r="B31" s="44" t="s">
        <v>365</v>
      </c>
      <c r="C31" s="297" t="s">
        <v>386</v>
      </c>
      <c r="D31" s="298"/>
      <c r="E31" s="142">
        <f>E30</f>
        <v>416000</v>
      </c>
      <c r="F31" s="141">
        <f>D31*E31</f>
        <v>0</v>
      </c>
      <c r="G31" s="164"/>
    </row>
    <row r="32" spans="1:7" x14ac:dyDescent="0.25">
      <c r="A32" s="151"/>
      <c r="B32" s="44" t="s">
        <v>366</v>
      </c>
      <c r="C32" s="297" t="s">
        <v>386</v>
      </c>
      <c r="D32" s="298"/>
      <c r="E32" s="142">
        <f>E30</f>
        <v>416000</v>
      </c>
      <c r="F32" s="141">
        <f>D32*E32</f>
        <v>0</v>
      </c>
      <c r="G32" s="164"/>
    </row>
    <row r="33" spans="1:7" x14ac:dyDescent="0.25">
      <c r="A33" s="151"/>
      <c r="B33" s="44"/>
      <c r="C33" s="229"/>
      <c r="D33" s="78"/>
      <c r="E33" s="142"/>
      <c r="F33" s="141"/>
      <c r="G33" s="164"/>
    </row>
    <row r="34" spans="1:7" x14ac:dyDescent="0.25">
      <c r="A34" s="151"/>
      <c r="B34" s="51"/>
      <c r="C34" s="63"/>
      <c r="D34" s="78"/>
      <c r="E34" s="142"/>
      <c r="F34" s="141"/>
      <c r="G34" s="164"/>
    </row>
    <row r="35" spans="1:7" x14ac:dyDescent="0.25">
      <c r="A35" s="151"/>
      <c r="B35" s="51" t="s">
        <v>369</v>
      </c>
      <c r="C35" s="63"/>
      <c r="D35" s="78"/>
      <c r="E35" s="142"/>
      <c r="F35" s="141"/>
      <c r="G35" s="164"/>
    </row>
    <row r="36" spans="1:7" ht="26.4" x14ac:dyDescent="0.25">
      <c r="A36" s="151">
        <v>3</v>
      </c>
      <c r="B36" s="44" t="s">
        <v>370</v>
      </c>
      <c r="C36" s="63" t="s">
        <v>2</v>
      </c>
      <c r="D36" s="78">
        <v>1</v>
      </c>
      <c r="E36" s="142">
        <v>35000</v>
      </c>
      <c r="F36" s="141">
        <f t="shared" ref="F36" si="2">E36*D36</f>
        <v>35000</v>
      </c>
      <c r="G36" s="164"/>
    </row>
    <row r="37" spans="1:7" x14ac:dyDescent="0.25">
      <c r="A37" s="151"/>
      <c r="B37" s="44" t="s">
        <v>365</v>
      </c>
      <c r="C37" s="297" t="s">
        <v>386</v>
      </c>
      <c r="D37" s="298"/>
      <c r="E37" s="142">
        <f>E36</f>
        <v>35000</v>
      </c>
      <c r="F37" s="141">
        <f>D37*E37</f>
        <v>0</v>
      </c>
      <c r="G37" s="164"/>
    </row>
    <row r="38" spans="1:7" x14ac:dyDescent="0.25">
      <c r="A38" s="151"/>
      <c r="B38" s="44" t="s">
        <v>366</v>
      </c>
      <c r="C38" s="297" t="s">
        <v>386</v>
      </c>
      <c r="D38" s="298"/>
      <c r="E38" s="142">
        <f>E36</f>
        <v>35000</v>
      </c>
      <c r="F38" s="141">
        <f>D38*E38</f>
        <v>0</v>
      </c>
      <c r="G38" s="164"/>
    </row>
    <row r="39" spans="1:7" x14ac:dyDescent="0.25">
      <c r="A39" s="151"/>
      <c r="B39" s="51"/>
      <c r="C39" s="63"/>
      <c r="D39" s="78"/>
      <c r="E39" s="142"/>
      <c r="F39" s="141"/>
      <c r="G39" s="164"/>
    </row>
    <row r="40" spans="1:7" x14ac:dyDescent="0.25">
      <c r="A40" s="151"/>
      <c r="B40" s="51" t="s">
        <v>371</v>
      </c>
      <c r="C40" s="63"/>
      <c r="D40" s="78"/>
      <c r="E40" s="142"/>
      <c r="F40" s="141"/>
      <c r="G40" s="164"/>
    </row>
    <row r="41" spans="1:7" ht="118.8" x14ac:dyDescent="0.25">
      <c r="A41" s="151">
        <v>4</v>
      </c>
      <c r="B41" s="44" t="s">
        <v>372</v>
      </c>
      <c r="C41" s="63" t="s">
        <v>2</v>
      </c>
      <c r="D41" s="78">
        <v>1</v>
      </c>
      <c r="E41" s="142">
        <v>497000</v>
      </c>
      <c r="F41" s="141">
        <f t="shared" ref="F41" si="3">E41*D41</f>
        <v>497000</v>
      </c>
      <c r="G41" s="164"/>
    </row>
    <row r="42" spans="1:7" x14ac:dyDescent="0.25">
      <c r="A42" s="151"/>
      <c r="B42" s="44" t="s">
        <v>365</v>
      </c>
      <c r="C42" s="297" t="s">
        <v>386</v>
      </c>
      <c r="D42" s="298"/>
      <c r="E42" s="142">
        <f>E41</f>
        <v>497000</v>
      </c>
      <c r="F42" s="141">
        <f>D42*E42</f>
        <v>0</v>
      </c>
      <c r="G42" s="164"/>
    </row>
    <row r="43" spans="1:7" x14ac:dyDescent="0.25">
      <c r="A43" s="151"/>
      <c r="B43" s="44" t="s">
        <v>366</v>
      </c>
      <c r="C43" s="297" t="s">
        <v>386</v>
      </c>
      <c r="D43" s="298"/>
      <c r="E43" s="142">
        <f>E41</f>
        <v>497000</v>
      </c>
      <c r="F43" s="141">
        <f>D43*E43</f>
        <v>0</v>
      </c>
      <c r="G43" s="164"/>
    </row>
    <row r="44" spans="1:7" x14ac:dyDescent="0.25">
      <c r="A44" s="151"/>
      <c r="B44" s="51"/>
      <c r="C44" s="63"/>
      <c r="D44" s="78"/>
      <c r="E44" s="142"/>
      <c r="F44" s="141"/>
      <c r="G44" s="164"/>
    </row>
    <row r="45" spans="1:7" x14ac:dyDescent="0.25">
      <c r="A45" s="151"/>
      <c r="B45" s="51" t="s">
        <v>373</v>
      </c>
      <c r="C45" s="63"/>
      <c r="D45" s="78"/>
      <c r="E45" s="142"/>
      <c r="F45" s="141"/>
      <c r="G45" s="164"/>
    </row>
    <row r="46" spans="1:7" ht="39.6" x14ac:dyDescent="0.25">
      <c r="A46" s="151">
        <v>5</v>
      </c>
      <c r="B46" s="44" t="s">
        <v>374</v>
      </c>
      <c r="C46" s="63" t="s">
        <v>2</v>
      </c>
      <c r="D46" s="78">
        <v>1</v>
      </c>
      <c r="E46" s="142">
        <v>25000</v>
      </c>
      <c r="F46" s="141">
        <f t="shared" ref="F46" si="4">E46*D46</f>
        <v>25000</v>
      </c>
      <c r="G46" s="164"/>
    </row>
    <row r="47" spans="1:7" x14ac:dyDescent="0.25">
      <c r="A47" s="151"/>
      <c r="B47" s="44" t="s">
        <v>365</v>
      </c>
      <c r="C47" s="297" t="s">
        <v>386</v>
      </c>
      <c r="D47" s="298"/>
      <c r="E47" s="142">
        <f>E46</f>
        <v>25000</v>
      </c>
      <c r="F47" s="141">
        <f>D47*E47</f>
        <v>0</v>
      </c>
      <c r="G47" s="164"/>
    </row>
    <row r="48" spans="1:7" x14ac:dyDescent="0.25">
      <c r="A48" s="151"/>
      <c r="B48" s="44" t="s">
        <v>366</v>
      </c>
      <c r="C48" s="297" t="s">
        <v>386</v>
      </c>
      <c r="D48" s="298"/>
      <c r="E48" s="142">
        <f>E46</f>
        <v>25000</v>
      </c>
      <c r="F48" s="141">
        <f>D48*E48</f>
        <v>0</v>
      </c>
      <c r="G48" s="164"/>
    </row>
    <row r="49" spans="1:7" x14ac:dyDescent="0.25">
      <c r="A49" s="151"/>
      <c r="B49" s="44"/>
      <c r="C49" s="63"/>
      <c r="D49" s="78"/>
      <c r="E49" s="142"/>
      <c r="F49" s="141"/>
      <c r="G49" s="164"/>
    </row>
    <row r="50" spans="1:7" x14ac:dyDescent="0.25">
      <c r="A50" s="151"/>
      <c r="B50" s="51" t="s">
        <v>375</v>
      </c>
      <c r="C50" s="63"/>
      <c r="D50" s="78"/>
      <c r="E50" s="142"/>
      <c r="F50" s="141"/>
      <c r="G50" s="164"/>
    </row>
    <row r="51" spans="1:7" ht="52.8" x14ac:dyDescent="0.25">
      <c r="A51" s="151">
        <v>6</v>
      </c>
      <c r="B51" s="44" t="s">
        <v>376</v>
      </c>
      <c r="C51" s="63" t="s">
        <v>2</v>
      </c>
      <c r="D51" s="78">
        <v>1</v>
      </c>
      <c r="E51" s="142">
        <v>86000</v>
      </c>
      <c r="F51" s="141">
        <f t="shared" ref="F51" si="5">E51*D51</f>
        <v>86000</v>
      </c>
      <c r="G51" s="164"/>
    </row>
    <row r="52" spans="1:7" x14ac:dyDescent="0.25">
      <c r="A52" s="151"/>
      <c r="B52" s="44" t="s">
        <v>365</v>
      </c>
      <c r="C52" s="297" t="s">
        <v>386</v>
      </c>
      <c r="D52" s="298"/>
      <c r="E52" s="142">
        <f>E51</f>
        <v>86000</v>
      </c>
      <c r="F52" s="141">
        <f>D52*E52</f>
        <v>0</v>
      </c>
      <c r="G52" s="164"/>
    </row>
    <row r="53" spans="1:7" x14ac:dyDescent="0.25">
      <c r="A53" s="151"/>
      <c r="B53" s="44" t="s">
        <v>366</v>
      </c>
      <c r="C53" s="297" t="s">
        <v>386</v>
      </c>
      <c r="D53" s="298"/>
      <c r="E53" s="142">
        <f>E51</f>
        <v>86000</v>
      </c>
      <c r="F53" s="141">
        <f>D53*E53</f>
        <v>0</v>
      </c>
      <c r="G53" s="164"/>
    </row>
    <row r="54" spans="1:7" x14ac:dyDescent="0.25">
      <c r="A54" s="151"/>
      <c r="B54" s="44"/>
      <c r="C54" s="63"/>
      <c r="D54" s="78"/>
      <c r="E54" s="142"/>
      <c r="F54" s="141"/>
      <c r="G54" s="164"/>
    </row>
    <row r="55" spans="1:7" x14ac:dyDescent="0.25">
      <c r="A55" s="151"/>
      <c r="B55" s="51" t="s">
        <v>377</v>
      </c>
      <c r="C55" s="63"/>
      <c r="D55" s="78"/>
      <c r="E55" s="142"/>
      <c r="F55" s="141"/>
      <c r="G55" s="164"/>
    </row>
    <row r="56" spans="1:7" ht="26.4" x14ac:dyDescent="0.25">
      <c r="A56" s="151">
        <v>7</v>
      </c>
      <c r="B56" s="44" t="s">
        <v>378</v>
      </c>
      <c r="C56" s="63" t="s">
        <v>2</v>
      </c>
      <c r="D56" s="78">
        <v>1</v>
      </c>
      <c r="E56" s="142">
        <v>99277.91</v>
      </c>
      <c r="F56" s="141">
        <f t="shared" ref="F56" si="6">E56*D56</f>
        <v>99277.91</v>
      </c>
      <c r="G56" s="164"/>
    </row>
    <row r="57" spans="1:7" x14ac:dyDescent="0.25">
      <c r="A57" s="151"/>
      <c r="B57" s="44" t="s">
        <v>365</v>
      </c>
      <c r="C57" s="297" t="s">
        <v>386</v>
      </c>
      <c r="D57" s="298"/>
      <c r="E57" s="142">
        <f>E56</f>
        <v>99277.91</v>
      </c>
      <c r="F57" s="141">
        <f>D57*E57</f>
        <v>0</v>
      </c>
      <c r="G57" s="164"/>
    </row>
    <row r="58" spans="1:7" x14ac:dyDescent="0.25">
      <c r="A58" s="151"/>
      <c r="B58" s="44" t="s">
        <v>366</v>
      </c>
      <c r="C58" s="297" t="s">
        <v>386</v>
      </c>
      <c r="D58" s="298"/>
      <c r="E58" s="142">
        <f>E56</f>
        <v>99277.91</v>
      </c>
      <c r="F58" s="141">
        <f>D58*E58</f>
        <v>0</v>
      </c>
      <c r="G58" s="164"/>
    </row>
    <row r="59" spans="1:7" x14ac:dyDescent="0.25">
      <c r="A59" s="151"/>
      <c r="B59" s="44"/>
      <c r="C59" s="63"/>
      <c r="D59" s="78"/>
      <c r="E59" s="142"/>
      <c r="F59" s="141"/>
      <c r="G59" s="164"/>
    </row>
    <row r="60" spans="1:7" x14ac:dyDescent="0.25">
      <c r="A60" s="151"/>
      <c r="B60" s="51" t="s">
        <v>379</v>
      </c>
      <c r="C60" s="63"/>
      <c r="D60" s="78"/>
      <c r="E60" s="142"/>
      <c r="F60" s="141"/>
      <c r="G60" s="164"/>
    </row>
    <row r="61" spans="1:7" ht="26.4" x14ac:dyDescent="0.25">
      <c r="A61" s="151">
        <v>8</v>
      </c>
      <c r="B61" s="44" t="s">
        <v>380</v>
      </c>
      <c r="C61" s="63" t="s">
        <v>2</v>
      </c>
      <c r="D61" s="78">
        <v>1</v>
      </c>
      <c r="E61" s="142">
        <v>150000</v>
      </c>
      <c r="F61" s="141">
        <f t="shared" ref="F61" si="7">E61*D61</f>
        <v>150000</v>
      </c>
      <c r="G61" s="164"/>
    </row>
    <row r="62" spans="1:7" x14ac:dyDescent="0.25">
      <c r="A62" s="151"/>
      <c r="B62" s="44" t="s">
        <v>365</v>
      </c>
      <c r="C62" s="297" t="s">
        <v>386</v>
      </c>
      <c r="D62" s="298"/>
      <c r="E62" s="142">
        <f>E61</f>
        <v>150000</v>
      </c>
      <c r="F62" s="141">
        <f>D62*E62</f>
        <v>0</v>
      </c>
      <c r="G62" s="164"/>
    </row>
    <row r="63" spans="1:7" x14ac:dyDescent="0.25">
      <c r="A63" s="151"/>
      <c r="B63" s="44" t="s">
        <v>366</v>
      </c>
      <c r="C63" s="297" t="s">
        <v>386</v>
      </c>
      <c r="D63" s="298"/>
      <c r="E63" s="142">
        <f>E61</f>
        <v>150000</v>
      </c>
      <c r="F63" s="141">
        <f>D63*E63</f>
        <v>0</v>
      </c>
      <c r="G63" s="164"/>
    </row>
    <row r="64" spans="1:7" x14ac:dyDescent="0.25">
      <c r="A64" s="151"/>
      <c r="B64" s="44"/>
      <c r="C64" s="63"/>
      <c r="D64" s="78"/>
      <c r="E64" s="142"/>
      <c r="F64" s="141"/>
      <c r="G64" s="164"/>
    </row>
    <row r="65" spans="1:7" s="22" customFormat="1" x14ac:dyDescent="0.25">
      <c r="A65" s="151"/>
      <c r="B65" s="42" t="s">
        <v>381</v>
      </c>
      <c r="C65" s="67"/>
      <c r="D65" s="80"/>
      <c r="E65" s="68"/>
      <c r="F65" s="69"/>
      <c r="G65" s="162"/>
    </row>
    <row r="66" spans="1:7" s="22" customFormat="1" ht="26.4" x14ac:dyDescent="0.25">
      <c r="A66" s="151">
        <v>9</v>
      </c>
      <c r="B66" s="44" t="s">
        <v>382</v>
      </c>
      <c r="C66" s="63" t="s">
        <v>2</v>
      </c>
      <c r="D66" s="78">
        <v>1</v>
      </c>
      <c r="E66" s="142">
        <v>150000</v>
      </c>
      <c r="F66" s="141">
        <f t="shared" ref="F66" si="8">E66*D66</f>
        <v>150000</v>
      </c>
      <c r="G66" s="162"/>
    </row>
    <row r="67" spans="1:7" s="22" customFormat="1" x14ac:dyDescent="0.25">
      <c r="A67" s="152"/>
      <c r="B67" s="54" t="s">
        <v>365</v>
      </c>
      <c r="C67" s="297" t="s">
        <v>386</v>
      </c>
      <c r="D67" s="298"/>
      <c r="E67" s="142">
        <f>E66</f>
        <v>150000</v>
      </c>
      <c r="F67" s="141">
        <f>D67*E67</f>
        <v>0</v>
      </c>
      <c r="G67" s="162"/>
    </row>
    <row r="68" spans="1:7" s="22" customFormat="1" x14ac:dyDescent="0.25">
      <c r="A68" s="152"/>
      <c r="B68" s="54" t="s">
        <v>366</v>
      </c>
      <c r="C68" s="297" t="s">
        <v>386</v>
      </c>
      <c r="D68" s="298"/>
      <c r="E68" s="142">
        <f>E66</f>
        <v>150000</v>
      </c>
      <c r="F68" s="141">
        <f>D68*E68</f>
        <v>0</v>
      </c>
      <c r="G68" s="162"/>
    </row>
    <row r="69" spans="1:7" s="22" customFormat="1" x14ac:dyDescent="0.25">
      <c r="A69" s="152"/>
      <c r="B69" s="54"/>
      <c r="C69" s="256"/>
      <c r="D69" s="257"/>
      <c r="E69" s="142"/>
      <c r="F69" s="141"/>
      <c r="G69" s="162"/>
    </row>
    <row r="70" spans="1:7" s="22" customFormat="1" x14ac:dyDescent="0.25">
      <c r="A70" s="152"/>
      <c r="B70" s="54"/>
      <c r="C70" s="256"/>
      <c r="D70" s="257"/>
      <c r="E70" s="142"/>
      <c r="F70" s="141"/>
      <c r="G70" s="162"/>
    </row>
    <row r="71" spans="1:7" s="22" customFormat="1" x14ac:dyDescent="0.25">
      <c r="A71" s="152"/>
      <c r="B71" s="54"/>
      <c r="C71" s="256"/>
      <c r="D71" s="257"/>
      <c r="E71" s="142"/>
      <c r="F71" s="141"/>
      <c r="G71" s="162"/>
    </row>
    <row r="72" spans="1:7" s="22" customFormat="1" x14ac:dyDescent="0.25">
      <c r="A72" s="152"/>
      <c r="B72" s="54"/>
      <c r="C72" s="256"/>
      <c r="D72" s="257"/>
      <c r="E72" s="142"/>
      <c r="F72" s="141"/>
      <c r="G72" s="162"/>
    </row>
    <row r="73" spans="1:7" s="22" customFormat="1" x14ac:dyDescent="0.25">
      <c r="A73" s="152"/>
      <c r="B73" s="54"/>
      <c r="C73" s="256"/>
      <c r="D73" s="257"/>
      <c r="E73" s="142"/>
      <c r="F73" s="141"/>
      <c r="G73" s="162"/>
    </row>
    <row r="74" spans="1:7" s="22" customFormat="1" x14ac:dyDescent="0.25">
      <c r="A74" s="152"/>
      <c r="B74" s="54"/>
      <c r="C74" s="256"/>
      <c r="D74" s="257"/>
      <c r="E74" s="142"/>
      <c r="F74" s="141"/>
      <c r="G74" s="162"/>
    </row>
    <row r="75" spans="1:7" s="22" customFormat="1" x14ac:dyDescent="0.25">
      <c r="A75" s="152"/>
      <c r="B75" s="54"/>
      <c r="C75" s="256"/>
      <c r="D75" s="257"/>
      <c r="E75" s="142"/>
      <c r="F75" s="141"/>
      <c r="G75" s="162"/>
    </row>
    <row r="76" spans="1:7" s="22" customFormat="1" x14ac:dyDescent="0.25">
      <c r="A76" s="152"/>
      <c r="B76" s="54"/>
      <c r="C76" s="256"/>
      <c r="D76" s="257"/>
      <c r="E76" s="142"/>
      <c r="F76" s="141"/>
      <c r="G76" s="162"/>
    </row>
    <row r="77" spans="1:7" s="22" customFormat="1" x14ac:dyDescent="0.25">
      <c r="A77" s="152"/>
      <c r="B77" s="54"/>
      <c r="C77" s="256"/>
      <c r="D77" s="257"/>
      <c r="E77" s="142"/>
      <c r="F77" s="141"/>
      <c r="G77" s="162"/>
    </row>
    <row r="78" spans="1:7" s="22" customFormat="1" x14ac:dyDescent="0.25">
      <c r="A78" s="152"/>
      <c r="B78" s="54"/>
      <c r="C78" s="256"/>
      <c r="D78" s="257"/>
      <c r="E78" s="142"/>
      <c r="F78" s="141"/>
      <c r="G78" s="162"/>
    </row>
    <row r="79" spans="1:7" s="22" customFormat="1" ht="13.8" thickBot="1" x14ac:dyDescent="0.3">
      <c r="A79" s="153"/>
      <c r="B79" s="71"/>
      <c r="C79" s="32"/>
      <c r="D79" s="46"/>
      <c r="E79" s="72"/>
      <c r="F79" s="73"/>
      <c r="G79" s="162"/>
    </row>
    <row r="80" spans="1:7" s="41" customFormat="1" ht="13.8" thickBot="1" x14ac:dyDescent="0.3">
      <c r="A80" s="255"/>
      <c r="B80" s="239" t="s">
        <v>11</v>
      </c>
      <c r="C80" s="240"/>
      <c r="D80" s="241"/>
      <c r="E80" s="240"/>
      <c r="F80" s="224">
        <f>SUM(F18:F79)</f>
        <v>2343277.91</v>
      </c>
      <c r="G80" s="162"/>
    </row>
    <row r="81" spans="1:7" s="41" customFormat="1" x14ac:dyDescent="0.25">
      <c r="A81" s="253"/>
      <c r="B81" s="243"/>
      <c r="C81" s="244"/>
      <c r="D81" s="245"/>
      <c r="E81" s="244"/>
      <c r="F81" s="250"/>
      <c r="G81" s="162"/>
    </row>
    <row r="82" spans="1:7" s="41" customFormat="1" x14ac:dyDescent="0.25">
      <c r="A82" s="254"/>
      <c r="B82" s="246" t="str">
        <f>B7</f>
        <v xml:space="preserve">SECTION NO 17 - PROVISIONAL SUMS </v>
      </c>
      <c r="C82" s="247"/>
      <c r="D82" s="248"/>
      <c r="E82" s="247"/>
      <c r="F82" s="251"/>
      <c r="G82" s="162"/>
    </row>
    <row r="83" spans="1:7" s="41" customFormat="1" x14ac:dyDescent="0.25">
      <c r="A83" s="254"/>
      <c r="B83" s="249" t="str">
        <f>B9</f>
        <v>BILL NO 1 - PROVISIONAL SUMS</v>
      </c>
      <c r="C83" s="247"/>
      <c r="D83" s="248"/>
      <c r="E83" s="247"/>
      <c r="F83" s="252">
        <f>F80</f>
        <v>2343277.91</v>
      </c>
      <c r="G83" s="162"/>
    </row>
    <row r="84" spans="1:7" s="41" customFormat="1" x14ac:dyDescent="0.25">
      <c r="A84" s="254"/>
      <c r="B84" s="242" t="s">
        <v>385</v>
      </c>
      <c r="C84" s="247"/>
      <c r="D84" s="248"/>
      <c r="E84" s="247"/>
      <c r="F84" s="251">
        <f>SUM(F83:F83)</f>
        <v>2343277.91</v>
      </c>
      <c r="G84" s="162"/>
    </row>
    <row r="85" spans="1:7" s="41" customFormat="1" ht="13.8" thickBot="1" x14ac:dyDescent="0.3">
      <c r="A85" s="280"/>
      <c r="B85" s="281"/>
      <c r="C85" s="282"/>
      <c r="D85" s="283"/>
      <c r="E85" s="282"/>
      <c r="F85" s="284"/>
      <c r="G85" s="162"/>
    </row>
    <row r="86" spans="1:7" s="41" customFormat="1" x14ac:dyDescent="0.25">
      <c r="A86" s="154"/>
      <c r="B86" s="74"/>
      <c r="D86" s="75"/>
      <c r="G86" s="162"/>
    </row>
    <row r="87" spans="1:7" s="41" customFormat="1" x14ac:dyDescent="0.25">
      <c r="A87" s="154"/>
      <c r="B87" s="74"/>
      <c r="D87" s="75"/>
      <c r="G87" s="162"/>
    </row>
    <row r="88" spans="1:7" s="41" customFormat="1" x14ac:dyDescent="0.25">
      <c r="A88" s="154"/>
      <c r="B88" s="74"/>
      <c r="D88" s="75"/>
      <c r="G88" s="162"/>
    </row>
    <row r="89" spans="1:7" s="41" customFormat="1" x14ac:dyDescent="0.25">
      <c r="A89" s="154"/>
      <c r="B89" s="74"/>
      <c r="D89" s="75"/>
      <c r="G89" s="162"/>
    </row>
    <row r="90" spans="1:7" s="41" customFormat="1" x14ac:dyDescent="0.25">
      <c r="A90" s="154"/>
      <c r="B90" s="74"/>
      <c r="D90" s="75"/>
      <c r="G90" s="162"/>
    </row>
    <row r="91" spans="1:7" s="41" customFormat="1" x14ac:dyDescent="0.25">
      <c r="A91" s="154"/>
      <c r="B91" s="74"/>
      <c r="D91" s="75"/>
      <c r="G91" s="162"/>
    </row>
    <row r="92" spans="1:7" s="41" customFormat="1" x14ac:dyDescent="0.25">
      <c r="A92" s="154"/>
      <c r="B92" s="74"/>
      <c r="D92" s="75"/>
      <c r="G92" s="162"/>
    </row>
    <row r="93" spans="1:7" s="41" customFormat="1" x14ac:dyDescent="0.25">
      <c r="A93" s="154"/>
      <c r="B93" s="74"/>
      <c r="D93" s="75"/>
      <c r="G93" s="162"/>
    </row>
    <row r="94" spans="1:7" s="41" customFormat="1" x14ac:dyDescent="0.25">
      <c r="A94" s="154"/>
      <c r="B94" s="74"/>
      <c r="D94" s="75"/>
      <c r="G94" s="162"/>
    </row>
    <row r="95" spans="1:7" s="41" customFormat="1" x14ac:dyDescent="0.25">
      <c r="A95" s="154"/>
      <c r="B95" s="74"/>
      <c r="D95" s="75"/>
      <c r="G95" s="162"/>
    </row>
    <row r="96" spans="1:7" s="41" customFormat="1" x14ac:dyDescent="0.25">
      <c r="A96" s="154"/>
      <c r="B96" s="74"/>
      <c r="D96" s="75"/>
      <c r="G96" s="162"/>
    </row>
    <row r="97" spans="1:7" s="41" customFormat="1" x14ac:dyDescent="0.25">
      <c r="A97" s="154"/>
      <c r="B97" s="74"/>
      <c r="D97" s="75"/>
      <c r="G97" s="162"/>
    </row>
    <row r="98" spans="1:7" s="41" customFormat="1" x14ac:dyDescent="0.25">
      <c r="A98" s="154"/>
      <c r="B98" s="74"/>
      <c r="D98" s="75"/>
      <c r="G98" s="162"/>
    </row>
    <row r="99" spans="1:7" s="41" customFormat="1" x14ac:dyDescent="0.25">
      <c r="A99" s="154"/>
      <c r="B99" s="74"/>
      <c r="D99" s="75"/>
      <c r="G99" s="162"/>
    </row>
    <row r="100" spans="1:7" s="41" customFormat="1" x14ac:dyDescent="0.25">
      <c r="A100" s="154"/>
      <c r="B100" s="74"/>
      <c r="D100" s="75"/>
      <c r="G100" s="162"/>
    </row>
    <row r="101" spans="1:7" s="41" customFormat="1" x14ac:dyDescent="0.25">
      <c r="A101" s="154"/>
      <c r="B101" s="74"/>
      <c r="D101" s="75"/>
      <c r="G101" s="162"/>
    </row>
    <row r="102" spans="1:7" s="41" customFormat="1" x14ac:dyDescent="0.25">
      <c r="A102" s="154"/>
      <c r="B102" s="74"/>
      <c r="D102" s="75"/>
      <c r="G102" s="162"/>
    </row>
    <row r="103" spans="1:7" s="41" customFormat="1" x14ac:dyDescent="0.25">
      <c r="A103" s="154"/>
      <c r="B103" s="74"/>
      <c r="D103" s="75"/>
      <c r="G103" s="162"/>
    </row>
    <row r="104" spans="1:7" s="41" customFormat="1" x14ac:dyDescent="0.25">
      <c r="A104" s="154"/>
      <c r="B104" s="74"/>
      <c r="D104" s="75"/>
      <c r="G104" s="162"/>
    </row>
    <row r="105" spans="1:7" s="41" customFormat="1" x14ac:dyDescent="0.25">
      <c r="A105" s="154"/>
      <c r="B105" s="74"/>
      <c r="D105" s="75"/>
      <c r="G105" s="162"/>
    </row>
    <row r="106" spans="1:7" s="41" customFormat="1" x14ac:dyDescent="0.25">
      <c r="A106" s="154"/>
      <c r="B106" s="74"/>
      <c r="D106" s="75"/>
      <c r="G106" s="162"/>
    </row>
    <row r="107" spans="1:7" s="41" customFormat="1" x14ac:dyDescent="0.25">
      <c r="A107" s="154"/>
      <c r="B107" s="74"/>
      <c r="D107" s="75"/>
      <c r="G107" s="162"/>
    </row>
    <row r="108" spans="1:7" s="41" customFormat="1" x14ac:dyDescent="0.25">
      <c r="A108" s="154"/>
      <c r="B108" s="74"/>
      <c r="D108" s="75"/>
      <c r="G108" s="162"/>
    </row>
    <row r="109" spans="1:7" s="41" customFormat="1" x14ac:dyDescent="0.25">
      <c r="A109" s="154"/>
      <c r="B109" s="74"/>
      <c r="D109" s="75"/>
      <c r="G109" s="162"/>
    </row>
    <row r="110" spans="1:7" s="41" customFormat="1" x14ac:dyDescent="0.25">
      <c r="A110" s="154"/>
      <c r="B110" s="74"/>
      <c r="D110" s="75"/>
      <c r="G110" s="162"/>
    </row>
    <row r="111" spans="1:7" s="41" customFormat="1" x14ac:dyDescent="0.25">
      <c r="A111" s="154"/>
      <c r="B111" s="74"/>
      <c r="D111" s="75"/>
      <c r="G111" s="162"/>
    </row>
    <row r="112" spans="1:7" s="41" customFormat="1" x14ac:dyDescent="0.25">
      <c r="A112" s="154"/>
      <c r="B112" s="74"/>
      <c r="D112" s="75"/>
      <c r="G112" s="162"/>
    </row>
    <row r="113" spans="1:7" s="41" customFormat="1" x14ac:dyDescent="0.25">
      <c r="A113" s="154"/>
      <c r="B113" s="74"/>
      <c r="D113" s="75"/>
      <c r="G113" s="162"/>
    </row>
    <row r="114" spans="1:7" s="41" customFormat="1" x14ac:dyDescent="0.25">
      <c r="A114" s="154"/>
      <c r="B114" s="74"/>
      <c r="D114" s="75"/>
      <c r="G114" s="162"/>
    </row>
    <row r="115" spans="1:7" s="41" customFormat="1" x14ac:dyDescent="0.25">
      <c r="A115" s="154"/>
      <c r="B115" s="74"/>
      <c r="D115" s="75"/>
      <c r="G115" s="162"/>
    </row>
    <row r="116" spans="1:7" s="41" customFormat="1" x14ac:dyDescent="0.25">
      <c r="A116" s="154"/>
      <c r="B116" s="74"/>
      <c r="D116" s="75"/>
      <c r="G116" s="162"/>
    </row>
    <row r="117" spans="1:7" s="41" customFormat="1" x14ac:dyDescent="0.25">
      <c r="A117" s="154"/>
      <c r="B117" s="74"/>
      <c r="D117" s="75"/>
      <c r="G117" s="162"/>
    </row>
    <row r="118" spans="1:7" s="41" customFormat="1" x14ac:dyDescent="0.25">
      <c r="A118" s="154"/>
      <c r="B118" s="74"/>
      <c r="D118" s="75"/>
      <c r="G118" s="162"/>
    </row>
    <row r="119" spans="1:7" s="41" customFormat="1" x14ac:dyDescent="0.25">
      <c r="A119" s="154"/>
      <c r="B119" s="74"/>
      <c r="D119" s="75"/>
      <c r="G119" s="162"/>
    </row>
    <row r="120" spans="1:7" s="41" customFormat="1" x14ac:dyDescent="0.25">
      <c r="A120" s="154"/>
      <c r="B120" s="74"/>
      <c r="D120" s="75"/>
      <c r="G120" s="162"/>
    </row>
    <row r="121" spans="1:7" s="41" customFormat="1" x14ac:dyDescent="0.25">
      <c r="A121" s="154"/>
      <c r="B121" s="74"/>
      <c r="D121" s="75"/>
      <c r="G121" s="162"/>
    </row>
    <row r="122" spans="1:7" s="41" customFormat="1" x14ac:dyDescent="0.25">
      <c r="A122" s="154"/>
      <c r="B122" s="74"/>
      <c r="D122" s="75"/>
      <c r="G122" s="162"/>
    </row>
    <row r="123" spans="1:7" s="41" customFormat="1" x14ac:dyDescent="0.25">
      <c r="A123" s="154"/>
      <c r="B123" s="74"/>
      <c r="D123" s="75"/>
      <c r="G123" s="162"/>
    </row>
    <row r="124" spans="1:7" s="41" customFormat="1" x14ac:dyDescent="0.25">
      <c r="A124" s="154"/>
      <c r="B124" s="74"/>
      <c r="D124" s="75"/>
      <c r="G124" s="162"/>
    </row>
    <row r="125" spans="1:7" s="41" customFormat="1" x14ac:dyDescent="0.25">
      <c r="A125" s="154"/>
      <c r="B125" s="74"/>
      <c r="D125" s="75"/>
      <c r="G125" s="162"/>
    </row>
    <row r="126" spans="1:7" s="41" customFormat="1" x14ac:dyDescent="0.25">
      <c r="A126" s="154"/>
      <c r="B126" s="74"/>
      <c r="D126" s="75"/>
      <c r="G126" s="162"/>
    </row>
    <row r="127" spans="1:7" s="41" customFormat="1" x14ac:dyDescent="0.25">
      <c r="A127" s="154"/>
      <c r="B127" s="74"/>
      <c r="D127" s="75"/>
      <c r="G127" s="162"/>
    </row>
    <row r="128" spans="1:7" s="41" customFormat="1" x14ac:dyDescent="0.25">
      <c r="A128" s="154"/>
      <c r="B128" s="74"/>
      <c r="D128" s="75"/>
      <c r="G128" s="162"/>
    </row>
    <row r="129" spans="1:7" s="41" customFormat="1" x14ac:dyDescent="0.25">
      <c r="A129" s="154"/>
      <c r="B129" s="74"/>
      <c r="D129" s="75"/>
      <c r="G129" s="162"/>
    </row>
    <row r="130" spans="1:7" s="41" customFormat="1" x14ac:dyDescent="0.25">
      <c r="A130" s="154"/>
      <c r="B130" s="74"/>
      <c r="D130" s="75"/>
      <c r="G130" s="162"/>
    </row>
    <row r="131" spans="1:7" s="41" customFormat="1" x14ac:dyDescent="0.25">
      <c r="A131" s="154"/>
      <c r="B131" s="74"/>
      <c r="D131" s="75"/>
      <c r="G131" s="162"/>
    </row>
    <row r="132" spans="1:7" s="41" customFormat="1" x14ac:dyDescent="0.25">
      <c r="A132" s="154"/>
      <c r="B132" s="74"/>
      <c r="D132" s="75"/>
      <c r="G132" s="162"/>
    </row>
    <row r="133" spans="1:7" s="41" customFormat="1" x14ac:dyDescent="0.25">
      <c r="A133" s="154"/>
      <c r="B133" s="74"/>
      <c r="D133" s="75"/>
      <c r="G133" s="162"/>
    </row>
    <row r="134" spans="1:7" s="41" customFormat="1" x14ac:dyDescent="0.25">
      <c r="A134" s="154"/>
      <c r="B134" s="74"/>
      <c r="D134" s="75"/>
      <c r="G134" s="162"/>
    </row>
    <row r="135" spans="1:7" s="41" customFormat="1" x14ac:dyDescent="0.25">
      <c r="A135" s="154"/>
      <c r="B135" s="74"/>
      <c r="D135" s="75"/>
      <c r="G135" s="162"/>
    </row>
    <row r="136" spans="1:7" s="41" customFormat="1" x14ac:dyDescent="0.25">
      <c r="A136" s="154"/>
      <c r="B136" s="74"/>
      <c r="D136" s="75"/>
      <c r="G136" s="162"/>
    </row>
    <row r="137" spans="1:7" x14ac:dyDescent="0.25">
      <c r="A137" s="154"/>
      <c r="B137" s="74"/>
      <c r="C137" s="41"/>
      <c r="D137" s="75"/>
    </row>
  </sheetData>
  <autoFilter ref="A5:G137" xr:uid="{00000000-0009-0000-0000-000004000000}">
    <filterColumn colId="6">
      <filters blank="1"/>
    </filterColumn>
  </autoFilter>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&amp;RJoburg Property Company-Igano Group - MCC</oddHeader>
    <oddFooter>&amp;CPage &amp;P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79998168889431442"/>
    <pageSetUpPr fitToPage="1"/>
  </sheetPr>
  <dimension ref="A1:G86"/>
  <sheetViews>
    <sheetView showZeros="0" view="pageBreakPreview" zoomScaleNormal="85" zoomScaleSheetLayoutView="100" workbookViewId="0">
      <pane xSplit="7" ySplit="5" topLeftCell="H69" activePane="bottomRight" state="frozen"/>
      <selection activeCell="B41" sqref="B41"/>
      <selection pane="topRight" activeCell="B41" sqref="B41"/>
      <selection pane="bottomLeft" activeCell="B41" sqref="B41"/>
      <selection pane="bottomRight" activeCell="E89" sqref="E89"/>
    </sheetView>
  </sheetViews>
  <sheetFormatPr defaultColWidth="9.109375" defaultRowHeight="13.2" x14ac:dyDescent="0.25"/>
  <cols>
    <col min="1" max="1" width="8.88671875" style="1" customWidth="1"/>
    <col min="2" max="2" width="60.88671875" style="2" customWidth="1"/>
    <col min="3" max="3" width="6.88671875" style="3" customWidth="1"/>
    <col min="4" max="4" width="13.33203125" style="3" customWidth="1"/>
    <col min="5" max="5" width="19.44140625" style="4" customWidth="1"/>
    <col min="6" max="6" width="20" style="6" customWidth="1"/>
    <col min="7" max="7" width="1.5546875" style="172" bestFit="1" customWidth="1"/>
    <col min="8" max="16384" width="9.109375" style="98"/>
  </cols>
  <sheetData>
    <row r="1" spans="1:7" s="41" customFormat="1" ht="13.8" thickBot="1" x14ac:dyDescent="0.3">
      <c r="A1" s="92"/>
      <c r="B1" s="123"/>
      <c r="C1" s="93"/>
      <c r="D1" s="93"/>
      <c r="E1" s="182"/>
      <c r="G1" s="93"/>
    </row>
    <row r="2" spans="1:7" s="40" customFormat="1" ht="13.8" thickBot="1" x14ac:dyDescent="0.3">
      <c r="A2" s="92"/>
      <c r="B2" s="90"/>
      <c r="C2" s="93"/>
      <c r="D2" s="170"/>
      <c r="E2" s="287" t="s">
        <v>52</v>
      </c>
      <c r="F2" s="288"/>
      <c r="G2" s="93"/>
    </row>
    <row r="3" spans="1:7" s="35" customFormat="1" ht="15.75" customHeight="1" x14ac:dyDescent="0.25">
      <c r="A3" s="23"/>
      <c r="B3" s="125" t="s">
        <v>41</v>
      </c>
      <c r="C3" s="24"/>
      <c r="D3" s="180"/>
      <c r="E3" s="289" t="s">
        <v>53</v>
      </c>
      <c r="F3" s="290"/>
      <c r="G3" s="165"/>
    </row>
    <row r="4" spans="1:7" s="55" customFormat="1" ht="13.5" customHeight="1" thickBot="1" x14ac:dyDescent="0.3">
      <c r="A4" s="25" t="s">
        <v>1</v>
      </c>
      <c r="B4" s="126"/>
      <c r="C4" s="26" t="s">
        <v>1</v>
      </c>
      <c r="D4" s="181"/>
      <c r="E4" s="291"/>
      <c r="F4" s="292"/>
      <c r="G4" s="166"/>
    </row>
    <row r="5" spans="1:7" s="127" customFormat="1" ht="25.5" customHeight="1" thickBot="1" x14ac:dyDescent="0.3">
      <c r="A5" s="56" t="s">
        <v>2</v>
      </c>
      <c r="B5" s="57" t="s">
        <v>3</v>
      </c>
      <c r="C5" s="58" t="s">
        <v>4</v>
      </c>
      <c r="D5" s="171" t="s">
        <v>5</v>
      </c>
      <c r="E5" s="112" t="s">
        <v>6</v>
      </c>
      <c r="F5" s="113" t="s">
        <v>7</v>
      </c>
      <c r="G5" s="167"/>
    </row>
    <row r="6" spans="1:7" s="39" customFormat="1" x14ac:dyDescent="0.25">
      <c r="A6" s="60"/>
      <c r="B6" s="61"/>
      <c r="C6" s="62"/>
      <c r="D6" s="145"/>
      <c r="E6" s="114"/>
      <c r="F6" s="115"/>
      <c r="G6" s="168"/>
    </row>
    <row r="7" spans="1:7" x14ac:dyDescent="0.25">
      <c r="A7" s="8" t="s">
        <v>1</v>
      </c>
      <c r="B7" s="20" t="s">
        <v>13</v>
      </c>
      <c r="C7" s="9"/>
      <c r="D7" s="175"/>
      <c r="E7" s="183"/>
      <c r="F7" s="10"/>
      <c r="G7" s="178"/>
    </row>
    <row r="8" spans="1:7" x14ac:dyDescent="0.25">
      <c r="A8" s="12"/>
      <c r="B8" s="21"/>
      <c r="C8" s="11"/>
      <c r="D8" s="176"/>
      <c r="E8" s="183"/>
      <c r="F8" s="10"/>
      <c r="G8" s="179"/>
    </row>
    <row r="9" spans="1:7" x14ac:dyDescent="0.25">
      <c r="A9" s="8" t="s">
        <v>1</v>
      </c>
      <c r="B9" s="20" t="s">
        <v>42</v>
      </c>
      <c r="C9" s="9" t="s">
        <v>1</v>
      </c>
      <c r="D9" s="175"/>
      <c r="E9" s="183"/>
      <c r="F9" s="10"/>
      <c r="G9" s="178"/>
    </row>
    <row r="10" spans="1:7" x14ac:dyDescent="0.25">
      <c r="A10" s="12"/>
      <c r="B10" s="21"/>
      <c r="C10" s="11"/>
      <c r="D10" s="176"/>
      <c r="E10" s="183"/>
      <c r="F10" s="10"/>
      <c r="G10" s="179"/>
    </row>
    <row r="11" spans="1:7" x14ac:dyDescent="0.25">
      <c r="A11" s="12" t="s">
        <v>1</v>
      </c>
      <c r="B11" s="87" t="s">
        <v>14</v>
      </c>
      <c r="C11" s="11" t="s">
        <v>1</v>
      </c>
      <c r="D11" s="176"/>
      <c r="E11" s="183"/>
      <c r="F11" s="10"/>
      <c r="G11" s="179"/>
    </row>
    <row r="12" spans="1:7" x14ac:dyDescent="0.25">
      <c r="A12" s="12"/>
      <c r="B12" s="21"/>
      <c r="C12" s="11"/>
      <c r="D12" s="176"/>
      <c r="E12" s="183"/>
      <c r="F12" s="10"/>
      <c r="G12" s="179"/>
    </row>
    <row r="13" spans="1:7" x14ac:dyDescent="0.25">
      <c r="A13" s="12" t="s">
        <v>1</v>
      </c>
      <c r="B13" s="87" t="s">
        <v>31</v>
      </c>
      <c r="C13" s="11"/>
      <c r="D13" s="176"/>
      <c r="E13" s="183"/>
      <c r="F13" s="10"/>
      <c r="G13" s="179"/>
    </row>
    <row r="14" spans="1:7" x14ac:dyDescent="0.25">
      <c r="A14" s="12"/>
      <c r="B14" s="21"/>
      <c r="C14" s="11"/>
      <c r="D14" s="176"/>
      <c r="E14" s="183"/>
      <c r="F14" s="10"/>
      <c r="G14" s="179"/>
    </row>
    <row r="15" spans="1:7" x14ac:dyDescent="0.25">
      <c r="A15" s="12" t="s">
        <v>16</v>
      </c>
      <c r="B15" s="21" t="s">
        <v>44</v>
      </c>
      <c r="C15" s="185" t="s">
        <v>17</v>
      </c>
      <c r="D15" s="186">
        <v>1</v>
      </c>
      <c r="E15" s="188"/>
      <c r="F15" s="82">
        <f>E15*D15</f>
        <v>0</v>
      </c>
      <c r="G15" s="187"/>
    </row>
    <row r="16" spans="1:7" x14ac:dyDescent="0.25">
      <c r="A16" s="12"/>
      <c r="B16" s="21"/>
      <c r="C16" s="185"/>
      <c r="D16" s="186"/>
      <c r="E16" s="81"/>
      <c r="F16" s="82"/>
      <c r="G16" s="187"/>
    </row>
    <row r="17" spans="1:7" x14ac:dyDescent="0.25">
      <c r="A17" s="12" t="s">
        <v>1</v>
      </c>
      <c r="B17" s="87" t="s">
        <v>18</v>
      </c>
      <c r="C17" s="185" t="s">
        <v>1</v>
      </c>
      <c r="D17" s="186"/>
      <c r="E17" s="189"/>
      <c r="F17" s="82"/>
      <c r="G17" s="187"/>
    </row>
    <row r="18" spans="1:7" x14ac:dyDescent="0.25">
      <c r="A18" s="12"/>
      <c r="B18" s="21"/>
      <c r="C18" s="185"/>
      <c r="D18" s="186"/>
      <c r="E18" s="189"/>
      <c r="F18" s="82"/>
      <c r="G18" s="187"/>
    </row>
    <row r="19" spans="1:7" x14ac:dyDescent="0.25">
      <c r="A19" s="12">
        <f>A15+1</f>
        <v>2</v>
      </c>
      <c r="B19" s="21" t="s">
        <v>19</v>
      </c>
      <c r="C19" s="185" t="s">
        <v>17</v>
      </c>
      <c r="D19" s="186">
        <v>1</v>
      </c>
      <c r="E19" s="189"/>
      <c r="F19" s="190" t="s">
        <v>12</v>
      </c>
      <c r="G19" s="187"/>
    </row>
    <row r="20" spans="1:7" x14ac:dyDescent="0.25">
      <c r="A20" s="12"/>
      <c r="B20" s="21"/>
      <c r="C20" s="185"/>
      <c r="D20" s="186"/>
      <c r="E20" s="189"/>
      <c r="F20" s="82"/>
      <c r="G20" s="187"/>
    </row>
    <row r="21" spans="1:7" x14ac:dyDescent="0.25">
      <c r="A21" s="12">
        <f>A19+1</f>
        <v>3</v>
      </c>
      <c r="B21" s="21" t="s">
        <v>20</v>
      </c>
      <c r="C21" s="185" t="s">
        <v>17</v>
      </c>
      <c r="D21" s="186">
        <v>1</v>
      </c>
      <c r="E21" s="189"/>
      <c r="F21" s="190" t="s">
        <v>12</v>
      </c>
      <c r="G21" s="187"/>
    </row>
    <row r="22" spans="1:7" x14ac:dyDescent="0.25">
      <c r="A22" s="12"/>
      <c r="B22" s="21"/>
      <c r="C22" s="185"/>
      <c r="D22" s="186"/>
      <c r="E22" s="189"/>
      <c r="F22" s="82"/>
      <c r="G22" s="187"/>
    </row>
    <row r="23" spans="1:7" x14ac:dyDescent="0.25">
      <c r="A23" s="12"/>
      <c r="B23" s="88" t="s">
        <v>21</v>
      </c>
      <c r="C23" s="185" t="s">
        <v>1</v>
      </c>
      <c r="D23" s="186"/>
      <c r="E23" s="189"/>
      <c r="F23" s="82"/>
      <c r="G23" s="187"/>
    </row>
    <row r="24" spans="1:7" x14ac:dyDescent="0.25">
      <c r="A24" s="12"/>
      <c r="B24" s="21"/>
      <c r="C24" s="185"/>
      <c r="D24" s="186"/>
      <c r="E24" s="189"/>
      <c r="F24" s="82"/>
      <c r="G24" s="187"/>
    </row>
    <row r="25" spans="1:7" x14ac:dyDescent="0.25">
      <c r="A25" s="12">
        <v>4</v>
      </c>
      <c r="B25" s="21" t="s">
        <v>22</v>
      </c>
      <c r="C25" s="185" t="s">
        <v>17</v>
      </c>
      <c r="D25" s="186">
        <v>1</v>
      </c>
      <c r="E25" s="189"/>
      <c r="F25" s="190" t="s">
        <v>12</v>
      </c>
      <c r="G25" s="187"/>
    </row>
    <row r="26" spans="1:7" x14ac:dyDescent="0.25">
      <c r="A26" s="12"/>
      <c r="B26" s="21"/>
      <c r="C26" s="185"/>
      <c r="D26" s="186"/>
      <c r="E26" s="189"/>
      <c r="F26" s="82"/>
      <c r="G26" s="187"/>
    </row>
    <row r="27" spans="1:7" x14ac:dyDescent="0.25">
      <c r="A27" s="12">
        <f>A25+1</f>
        <v>5</v>
      </c>
      <c r="B27" s="21" t="s">
        <v>23</v>
      </c>
      <c r="C27" s="185" t="s">
        <v>17</v>
      </c>
      <c r="D27" s="186">
        <v>1</v>
      </c>
      <c r="E27" s="189"/>
      <c r="F27" s="190" t="s">
        <v>12</v>
      </c>
      <c r="G27" s="187"/>
    </row>
    <row r="28" spans="1:7" x14ac:dyDescent="0.25">
      <c r="A28" s="12"/>
      <c r="B28" s="21"/>
      <c r="C28" s="185"/>
      <c r="D28" s="186"/>
      <c r="E28" s="189"/>
      <c r="F28" s="82"/>
      <c r="G28" s="187"/>
    </row>
    <row r="29" spans="1:7" x14ac:dyDescent="0.25">
      <c r="A29" s="12">
        <v>6</v>
      </c>
      <c r="B29" s="21" t="s">
        <v>24</v>
      </c>
      <c r="C29" s="185" t="s">
        <v>17</v>
      </c>
      <c r="D29" s="186">
        <v>1</v>
      </c>
      <c r="E29" s="189"/>
      <c r="F29" s="190" t="s">
        <v>12</v>
      </c>
      <c r="G29" s="187"/>
    </row>
    <row r="30" spans="1:7" x14ac:dyDescent="0.25">
      <c r="A30" s="12"/>
      <c r="B30" s="21"/>
      <c r="C30" s="185"/>
      <c r="D30" s="186"/>
      <c r="E30" s="189"/>
      <c r="F30" s="82"/>
      <c r="G30" s="187"/>
    </row>
    <row r="31" spans="1:7" x14ac:dyDescent="0.25">
      <c r="A31" s="12">
        <f>A29+1</f>
        <v>7</v>
      </c>
      <c r="B31" s="21" t="s">
        <v>25</v>
      </c>
      <c r="C31" s="185" t="s">
        <v>17</v>
      </c>
      <c r="D31" s="186">
        <v>1</v>
      </c>
      <c r="E31" s="81"/>
      <c r="F31" s="190" t="s">
        <v>12</v>
      </c>
      <c r="G31" s="187"/>
    </row>
    <row r="32" spans="1:7" x14ac:dyDescent="0.25">
      <c r="A32" s="12"/>
      <c r="B32" s="21"/>
      <c r="C32" s="185"/>
      <c r="D32" s="186"/>
      <c r="E32" s="189"/>
      <c r="F32" s="82"/>
      <c r="G32" s="187"/>
    </row>
    <row r="33" spans="1:7" x14ac:dyDescent="0.25">
      <c r="A33" s="12">
        <f>A31+1</f>
        <v>8</v>
      </c>
      <c r="B33" s="21" t="s">
        <v>26</v>
      </c>
      <c r="C33" s="185" t="s">
        <v>17</v>
      </c>
      <c r="D33" s="186">
        <v>1</v>
      </c>
      <c r="E33" s="189"/>
      <c r="F33" s="190" t="s">
        <v>12</v>
      </c>
      <c r="G33" s="187"/>
    </row>
    <row r="34" spans="1:7" x14ac:dyDescent="0.25">
      <c r="A34" s="12"/>
      <c r="B34" s="21"/>
      <c r="C34" s="185"/>
      <c r="D34" s="186"/>
      <c r="E34" s="189"/>
      <c r="F34" s="82"/>
      <c r="G34" s="187"/>
    </row>
    <row r="35" spans="1:7" x14ac:dyDescent="0.25">
      <c r="A35" s="12">
        <f>A33+1</f>
        <v>9</v>
      </c>
      <c r="B35" s="21" t="s">
        <v>27</v>
      </c>
      <c r="C35" s="185" t="s">
        <v>17</v>
      </c>
      <c r="D35" s="186">
        <v>1</v>
      </c>
      <c r="E35" s="189"/>
      <c r="F35" s="190" t="s">
        <v>12</v>
      </c>
      <c r="G35" s="187"/>
    </row>
    <row r="36" spans="1:7" x14ac:dyDescent="0.25">
      <c r="A36" s="12"/>
      <c r="B36" s="21"/>
      <c r="C36" s="185"/>
      <c r="D36" s="186"/>
      <c r="E36" s="189"/>
      <c r="F36" s="82"/>
      <c r="G36" s="187"/>
    </row>
    <row r="37" spans="1:7" x14ac:dyDescent="0.25">
      <c r="A37" s="12">
        <f>A35+1</f>
        <v>10</v>
      </c>
      <c r="B37" s="21" t="s">
        <v>28</v>
      </c>
      <c r="C37" s="185" t="s">
        <v>17</v>
      </c>
      <c r="D37" s="186">
        <v>1</v>
      </c>
      <c r="E37" s="189"/>
      <c r="F37" s="190" t="s">
        <v>12</v>
      </c>
      <c r="G37" s="187"/>
    </row>
    <row r="38" spans="1:7" x14ac:dyDescent="0.25">
      <c r="A38" s="12"/>
      <c r="B38" s="21"/>
      <c r="C38" s="185"/>
      <c r="D38" s="186"/>
      <c r="E38" s="189"/>
      <c r="F38" s="82"/>
      <c r="G38" s="187"/>
    </row>
    <row r="39" spans="1:7" x14ac:dyDescent="0.25">
      <c r="A39" s="12">
        <f>A37+1</f>
        <v>11</v>
      </c>
      <c r="B39" s="21" t="s">
        <v>29</v>
      </c>
      <c r="C39" s="185" t="s">
        <v>17</v>
      </c>
      <c r="D39" s="186">
        <v>1</v>
      </c>
      <c r="E39" s="189"/>
      <c r="F39" s="190" t="s">
        <v>12</v>
      </c>
      <c r="G39" s="187"/>
    </row>
    <row r="40" spans="1:7" x14ac:dyDescent="0.25">
      <c r="A40" s="12"/>
      <c r="B40" s="21"/>
      <c r="C40" s="185"/>
      <c r="D40" s="186"/>
      <c r="E40" s="189"/>
      <c r="F40" s="82"/>
      <c r="G40" s="187"/>
    </row>
    <row r="41" spans="1:7" x14ac:dyDescent="0.25">
      <c r="A41" s="12">
        <v>12</v>
      </c>
      <c r="B41" s="21" t="s">
        <v>32</v>
      </c>
      <c r="C41" s="185" t="s">
        <v>17</v>
      </c>
      <c r="D41" s="186">
        <v>1</v>
      </c>
      <c r="E41" s="189"/>
      <c r="F41" s="190" t="s">
        <v>12</v>
      </c>
      <c r="G41" s="187"/>
    </row>
    <row r="42" spans="1:7" x14ac:dyDescent="0.25">
      <c r="A42" s="12"/>
      <c r="B42" s="21"/>
      <c r="C42" s="185"/>
      <c r="D42" s="186"/>
      <c r="E42" s="189"/>
      <c r="F42" s="82"/>
      <c r="G42" s="187"/>
    </row>
    <row r="43" spans="1:7" x14ac:dyDescent="0.25">
      <c r="A43" s="12">
        <v>13</v>
      </c>
      <c r="B43" s="21" t="s">
        <v>33</v>
      </c>
      <c r="C43" s="185" t="s">
        <v>17</v>
      </c>
      <c r="D43" s="186">
        <v>1</v>
      </c>
      <c r="E43" s="189"/>
      <c r="F43" s="190" t="s">
        <v>12</v>
      </c>
      <c r="G43" s="187"/>
    </row>
    <row r="44" spans="1:7" x14ac:dyDescent="0.25">
      <c r="A44" s="12"/>
      <c r="B44" s="21"/>
      <c r="C44" s="185"/>
      <c r="D44" s="186"/>
      <c r="E44" s="189"/>
      <c r="F44" s="82"/>
      <c r="G44" s="187"/>
    </row>
    <row r="45" spans="1:7" x14ac:dyDescent="0.25">
      <c r="A45" s="12"/>
      <c r="B45" s="21" t="s">
        <v>34</v>
      </c>
      <c r="C45" s="185" t="s">
        <v>17</v>
      </c>
      <c r="D45" s="186">
        <v>1</v>
      </c>
      <c r="E45" s="189"/>
      <c r="F45" s="190" t="s">
        <v>12</v>
      </c>
      <c r="G45" s="187"/>
    </row>
    <row r="46" spans="1:7" x14ac:dyDescent="0.25">
      <c r="A46" s="12"/>
      <c r="B46" s="21"/>
      <c r="C46" s="185"/>
      <c r="D46" s="186"/>
      <c r="E46" s="189"/>
      <c r="F46" s="82"/>
      <c r="G46" s="187"/>
    </row>
    <row r="47" spans="1:7" x14ac:dyDescent="0.25">
      <c r="A47" s="12"/>
      <c r="B47" s="89" t="s">
        <v>38</v>
      </c>
      <c r="C47" s="185" t="s">
        <v>17</v>
      </c>
      <c r="D47" s="186">
        <v>1</v>
      </c>
      <c r="E47" s="189"/>
      <c r="F47" s="190" t="s">
        <v>12</v>
      </c>
      <c r="G47" s="187"/>
    </row>
    <row r="48" spans="1:7" x14ac:dyDescent="0.25">
      <c r="A48" s="12"/>
      <c r="B48" s="21"/>
      <c r="C48" s="185"/>
      <c r="D48" s="186"/>
      <c r="E48" s="189"/>
      <c r="F48" s="82"/>
      <c r="G48" s="187"/>
    </row>
    <row r="49" spans="1:7" x14ac:dyDescent="0.25">
      <c r="A49" s="12"/>
      <c r="B49" s="89" t="s">
        <v>39</v>
      </c>
      <c r="C49" s="185" t="s">
        <v>17</v>
      </c>
      <c r="D49" s="186">
        <v>1</v>
      </c>
      <c r="E49" s="189"/>
      <c r="F49" s="190" t="s">
        <v>12</v>
      </c>
      <c r="G49" s="187"/>
    </row>
    <row r="50" spans="1:7" x14ac:dyDescent="0.25">
      <c r="A50" s="12"/>
      <c r="B50" s="21"/>
      <c r="C50" s="185"/>
      <c r="D50" s="186"/>
      <c r="E50" s="189"/>
      <c r="F50" s="82"/>
      <c r="G50" s="187"/>
    </row>
    <row r="51" spans="1:7" x14ac:dyDescent="0.25">
      <c r="A51" s="12"/>
      <c r="B51" s="89" t="s">
        <v>40</v>
      </c>
      <c r="C51" s="185" t="s">
        <v>17</v>
      </c>
      <c r="D51" s="186">
        <v>1</v>
      </c>
      <c r="E51" s="189"/>
      <c r="F51" s="190" t="s">
        <v>12</v>
      </c>
      <c r="G51" s="187"/>
    </row>
    <row r="52" spans="1:7" x14ac:dyDescent="0.25">
      <c r="A52" s="12"/>
      <c r="B52" s="89"/>
      <c r="C52" s="185"/>
      <c r="D52" s="186"/>
      <c r="E52" s="189"/>
      <c r="F52" s="190"/>
      <c r="G52" s="187"/>
    </row>
    <row r="53" spans="1:7" x14ac:dyDescent="0.25">
      <c r="A53" s="12">
        <v>14</v>
      </c>
      <c r="B53" s="21" t="s">
        <v>45</v>
      </c>
      <c r="C53" s="185" t="s">
        <v>17</v>
      </c>
      <c r="D53" s="186">
        <v>1</v>
      </c>
      <c r="E53" s="189"/>
      <c r="F53" s="190" t="s">
        <v>12</v>
      </c>
      <c r="G53" s="187"/>
    </row>
    <row r="54" spans="1:7" x14ac:dyDescent="0.25">
      <c r="A54" s="12"/>
      <c r="B54" s="21"/>
      <c r="C54" s="185"/>
      <c r="D54" s="186"/>
      <c r="E54" s="189"/>
      <c r="F54" s="190"/>
      <c r="G54" s="187"/>
    </row>
    <row r="55" spans="1:7" x14ac:dyDescent="0.25">
      <c r="A55" s="12">
        <f>A53+1</f>
        <v>15</v>
      </c>
      <c r="B55" s="21" t="s">
        <v>30</v>
      </c>
      <c r="C55" s="185" t="s">
        <v>17</v>
      </c>
      <c r="D55" s="186">
        <v>1</v>
      </c>
      <c r="E55" s="189"/>
      <c r="F55" s="190" t="s">
        <v>12</v>
      </c>
      <c r="G55" s="187"/>
    </row>
    <row r="56" spans="1:7" x14ac:dyDescent="0.25">
      <c r="A56" s="12"/>
      <c r="B56" s="21"/>
      <c r="C56" s="185"/>
      <c r="D56" s="186"/>
      <c r="E56" s="189"/>
      <c r="F56" s="190"/>
      <c r="G56" s="187"/>
    </row>
    <row r="57" spans="1:7" ht="13.8" thickBot="1" x14ac:dyDescent="0.3">
      <c r="A57" s="12"/>
      <c r="B57" s="21"/>
      <c r="C57" s="185"/>
      <c r="D57" s="186"/>
      <c r="E57" s="189"/>
      <c r="F57" s="190"/>
      <c r="G57" s="187"/>
    </row>
    <row r="58" spans="1:7" ht="13.8" thickBot="1" x14ac:dyDescent="0.3">
      <c r="A58" s="13"/>
      <c r="B58" s="85" t="s">
        <v>11</v>
      </c>
      <c r="C58" s="192"/>
      <c r="D58" s="193"/>
      <c r="E58" s="194"/>
      <c r="F58" s="122">
        <f>SUM(F7:F57)</f>
        <v>0</v>
      </c>
      <c r="G58" s="169"/>
    </row>
    <row r="59" spans="1:7" x14ac:dyDescent="0.25">
      <c r="A59" s="12"/>
      <c r="B59" s="21"/>
      <c r="C59" s="185"/>
      <c r="D59" s="186"/>
      <c r="E59" s="191"/>
      <c r="F59" s="139"/>
      <c r="G59" s="187"/>
    </row>
    <row r="60" spans="1:7" x14ac:dyDescent="0.25">
      <c r="A60" s="12" t="s">
        <v>1</v>
      </c>
      <c r="B60" s="20" t="str">
        <f>B7</f>
        <v>SECTION NO 1 - P&amp;G</v>
      </c>
      <c r="C60" s="185" t="s">
        <v>1</v>
      </c>
      <c r="D60" s="186"/>
      <c r="E60" s="189"/>
      <c r="F60" s="82"/>
      <c r="G60" s="187"/>
    </row>
    <row r="61" spans="1:7" x14ac:dyDescent="0.25">
      <c r="A61" s="12"/>
      <c r="B61" s="21"/>
      <c r="C61" s="185"/>
      <c r="D61" s="186"/>
      <c r="E61" s="189"/>
      <c r="F61" s="82"/>
      <c r="G61" s="187"/>
    </row>
    <row r="62" spans="1:7" x14ac:dyDescent="0.25">
      <c r="A62" s="8" t="s">
        <v>1</v>
      </c>
      <c r="B62" s="20" t="s">
        <v>43</v>
      </c>
      <c r="C62" s="195" t="s">
        <v>1</v>
      </c>
      <c r="D62" s="196"/>
      <c r="E62" s="189"/>
      <c r="F62" s="82"/>
      <c r="G62" s="197"/>
    </row>
    <row r="63" spans="1:7" x14ac:dyDescent="0.25">
      <c r="A63" s="12"/>
      <c r="B63" s="21"/>
      <c r="C63" s="185"/>
      <c r="D63" s="186"/>
      <c r="E63" s="189"/>
      <c r="F63" s="82"/>
      <c r="G63" s="187"/>
    </row>
    <row r="64" spans="1:7" x14ac:dyDescent="0.25">
      <c r="A64" s="12" t="s">
        <v>1</v>
      </c>
      <c r="B64" s="87" t="str">
        <f>B11</f>
        <v>PRELIMINARY AND GENERAL</v>
      </c>
      <c r="C64" s="185" t="s">
        <v>1</v>
      </c>
      <c r="D64" s="186"/>
      <c r="E64" s="189"/>
      <c r="F64" s="82"/>
      <c r="G64" s="187"/>
    </row>
    <row r="65" spans="1:7" x14ac:dyDescent="0.25">
      <c r="A65" s="12"/>
      <c r="B65" s="21"/>
      <c r="C65" s="185"/>
      <c r="D65" s="186"/>
      <c r="E65" s="189"/>
      <c r="F65" s="82"/>
      <c r="G65" s="187"/>
    </row>
    <row r="66" spans="1:7" x14ac:dyDescent="0.25">
      <c r="A66" s="12" t="s">
        <v>1</v>
      </c>
      <c r="B66" s="87" t="s">
        <v>15</v>
      </c>
      <c r="C66" s="185"/>
      <c r="D66" s="186"/>
      <c r="E66" s="189"/>
      <c r="F66" s="82"/>
      <c r="G66" s="187"/>
    </row>
    <row r="67" spans="1:7" x14ac:dyDescent="0.25">
      <c r="A67" s="12"/>
      <c r="B67" s="21"/>
      <c r="C67" s="185"/>
      <c r="D67" s="186"/>
      <c r="E67" s="189"/>
      <c r="F67" s="82"/>
      <c r="G67" s="187"/>
    </row>
    <row r="68" spans="1:7" x14ac:dyDescent="0.25">
      <c r="A68" s="12"/>
      <c r="B68" s="21" t="s">
        <v>46</v>
      </c>
      <c r="C68" s="185"/>
      <c r="D68" s="186"/>
      <c r="E68" s="189"/>
      <c r="F68" s="82"/>
      <c r="G68" s="187"/>
    </row>
    <row r="69" spans="1:7" x14ac:dyDescent="0.25">
      <c r="A69" s="12">
        <v>1</v>
      </c>
      <c r="B69" s="21" t="s">
        <v>47</v>
      </c>
      <c r="C69" s="185" t="s">
        <v>17</v>
      </c>
      <c r="D69" s="186">
        <v>1</v>
      </c>
      <c r="E69" s="189"/>
      <c r="F69" s="190">
        <f>E69*D69</f>
        <v>0</v>
      </c>
      <c r="G69" s="187"/>
    </row>
    <row r="70" spans="1:7" x14ac:dyDescent="0.25">
      <c r="A70" s="12"/>
      <c r="B70" s="21"/>
      <c r="C70" s="185"/>
      <c r="D70" s="186"/>
      <c r="E70" s="189"/>
      <c r="F70" s="82"/>
      <c r="G70" s="187"/>
    </row>
    <row r="71" spans="1:7" x14ac:dyDescent="0.25">
      <c r="A71" s="12"/>
      <c r="B71" s="21" t="s">
        <v>48</v>
      </c>
      <c r="C71" s="185"/>
      <c r="D71" s="186"/>
      <c r="E71" s="189"/>
      <c r="F71" s="190"/>
      <c r="G71" s="187"/>
    </row>
    <row r="72" spans="1:7" x14ac:dyDescent="0.25">
      <c r="A72" s="12">
        <v>2</v>
      </c>
      <c r="B72" s="21" t="s">
        <v>49</v>
      </c>
      <c r="C72" s="185" t="s">
        <v>17</v>
      </c>
      <c r="D72" s="186">
        <v>1</v>
      </c>
      <c r="E72" s="189"/>
      <c r="F72" s="190">
        <f>E72*D72</f>
        <v>0</v>
      </c>
      <c r="G72" s="187"/>
    </row>
    <row r="73" spans="1:7" x14ac:dyDescent="0.25">
      <c r="A73" s="12"/>
      <c r="B73" s="21"/>
      <c r="C73" s="185"/>
      <c r="D73" s="186"/>
      <c r="E73" s="189"/>
      <c r="F73" s="190"/>
      <c r="G73" s="187"/>
    </row>
    <row r="74" spans="1:7" x14ac:dyDescent="0.25">
      <c r="A74" s="12"/>
      <c r="B74" s="21" t="s">
        <v>50</v>
      </c>
      <c r="C74" s="185"/>
      <c r="D74" s="186"/>
      <c r="E74" s="189"/>
      <c r="F74" s="82"/>
      <c r="G74" s="187"/>
    </row>
    <row r="75" spans="1:7" x14ac:dyDescent="0.25">
      <c r="A75" s="12">
        <v>3</v>
      </c>
      <c r="B75" s="89" t="s">
        <v>51</v>
      </c>
      <c r="C75" s="185" t="s">
        <v>17</v>
      </c>
      <c r="D75" s="186">
        <v>1</v>
      </c>
      <c r="E75" s="189"/>
      <c r="F75" s="190">
        <f>E75*D75</f>
        <v>0</v>
      </c>
      <c r="G75" s="187"/>
    </row>
    <row r="76" spans="1:7" x14ac:dyDescent="0.25">
      <c r="A76" s="12"/>
      <c r="B76" s="89"/>
      <c r="C76" s="185"/>
      <c r="D76" s="186"/>
      <c r="E76" s="189"/>
      <c r="F76" s="190"/>
      <c r="G76" s="187"/>
    </row>
    <row r="77" spans="1:7" x14ac:dyDescent="0.25">
      <c r="A77" s="12"/>
      <c r="B77" s="89"/>
      <c r="C77" s="185"/>
      <c r="D77" s="186"/>
      <c r="E77" s="189"/>
      <c r="F77" s="190"/>
      <c r="G77" s="187"/>
    </row>
    <row r="78" spans="1:7" ht="13.8" thickBot="1" x14ac:dyDescent="0.3">
      <c r="A78" s="12"/>
      <c r="B78" s="21"/>
      <c r="C78" s="198"/>
      <c r="D78" s="185"/>
      <c r="E78" s="191"/>
      <c r="F78" s="139"/>
      <c r="G78" s="187"/>
    </row>
    <row r="79" spans="1:7" ht="13.8" thickBot="1" x14ac:dyDescent="0.3">
      <c r="A79" s="13"/>
      <c r="B79" s="85" t="s">
        <v>11</v>
      </c>
      <c r="C79" s="199"/>
      <c r="D79" s="192"/>
      <c r="E79" s="194"/>
      <c r="F79" s="122">
        <f>SUM(F68:G78)</f>
        <v>0</v>
      </c>
      <c r="G79" s="169"/>
    </row>
    <row r="80" spans="1:7" x14ac:dyDescent="0.25">
      <c r="A80" s="12"/>
      <c r="B80" s="21"/>
      <c r="C80" s="198"/>
      <c r="D80" s="185"/>
      <c r="E80" s="191"/>
      <c r="F80" s="139"/>
      <c r="G80" s="187"/>
    </row>
    <row r="81" spans="1:7" x14ac:dyDescent="0.25">
      <c r="A81" s="14"/>
      <c r="B81" s="20" t="str">
        <f>CONCATENATE("SUMMARY ",B7)</f>
        <v>SUMMARY SECTION NO 1 - P&amp;G</v>
      </c>
      <c r="C81" s="200"/>
      <c r="D81" s="174"/>
      <c r="E81" s="201"/>
      <c r="F81" s="83"/>
      <c r="G81" s="169"/>
    </row>
    <row r="82" spans="1:7" x14ac:dyDescent="0.25">
      <c r="A82" s="14"/>
      <c r="B82" s="87" t="str">
        <f>B9</f>
        <v>BILL NO 1.1 - VALUE RELATED ITEMS</v>
      </c>
      <c r="C82" s="200"/>
      <c r="D82" s="174"/>
      <c r="E82" s="201"/>
      <c r="F82" s="83">
        <f>F58</f>
        <v>0</v>
      </c>
      <c r="G82" s="169"/>
    </row>
    <row r="83" spans="1:7" x14ac:dyDescent="0.25">
      <c r="A83" s="14"/>
      <c r="B83" s="87" t="str">
        <f>B62</f>
        <v>BILL NO 1.2 - FIXED COST ITEMS</v>
      </c>
      <c r="C83" s="200"/>
      <c r="D83" s="174"/>
      <c r="E83" s="201"/>
      <c r="F83" s="83">
        <f>F79</f>
        <v>0</v>
      </c>
      <c r="G83" s="169"/>
    </row>
    <row r="84" spans="1:7" x14ac:dyDescent="0.25">
      <c r="A84" s="14"/>
      <c r="B84" s="15"/>
      <c r="C84" s="200"/>
      <c r="D84" s="174"/>
      <c r="E84" s="202"/>
      <c r="F84" s="84"/>
      <c r="G84" s="169"/>
    </row>
    <row r="85" spans="1:7" x14ac:dyDescent="0.25">
      <c r="A85" s="14"/>
      <c r="B85" s="86" t="str">
        <f>CONCATENATE("TOTAL ",B7)</f>
        <v>TOTAL SECTION NO 1 - P&amp;G</v>
      </c>
      <c r="C85" s="200"/>
      <c r="D85" s="174"/>
      <c r="E85" s="201"/>
      <c r="F85" s="83">
        <f>SUM(F82:F84)</f>
        <v>0</v>
      </c>
      <c r="G85" s="169"/>
    </row>
    <row r="86" spans="1:7" ht="13.8" thickBot="1" x14ac:dyDescent="0.3">
      <c r="A86" s="16"/>
      <c r="B86" s="17"/>
      <c r="C86" s="18"/>
      <c r="D86" s="177"/>
      <c r="E86" s="184"/>
      <c r="F86" s="19"/>
    </row>
  </sheetData>
  <autoFilter ref="A5:G580" xr:uid="{00000000-0009-0000-0000-000001000000}"/>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&amp;RJoburg Property Company-Igano Group - MCC</oddHeader>
    <oddFooter>&amp;CPage &amp;P of &amp;N&amp;R&amp;A</oddFooter>
  </headerFooter>
  <rowBreaks count="1" manualBreakCount="1">
    <brk id="79"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filterMode="1">
    <tabColor theme="9" tint="0.59999389629810485"/>
    <pageSetUpPr fitToPage="1"/>
  </sheetPr>
  <dimension ref="A1:G167"/>
  <sheetViews>
    <sheetView showZeros="0" view="pageBreakPreview" zoomScaleNormal="75" zoomScaleSheetLayoutView="100" workbookViewId="0">
      <pane xSplit="3" ySplit="5" topLeftCell="D88" activePane="bottomRight" state="frozen"/>
      <selection activeCell="B41" sqref="B41"/>
      <selection pane="topRight" activeCell="B41" sqref="B41"/>
      <selection pane="bottomLeft" activeCell="B41" sqref="B41"/>
      <selection pane="bottomRight" activeCell="E99" sqref="E99"/>
    </sheetView>
  </sheetViews>
  <sheetFormatPr defaultColWidth="9.109375" defaultRowHeight="13.2" x14ac:dyDescent="0.25"/>
  <cols>
    <col min="1" max="1" width="8.88671875" style="155" customWidth="1"/>
    <col min="2" max="2" width="60.88671875" style="64" customWidth="1"/>
    <col min="3" max="3" width="6.88671875" style="36" customWidth="1"/>
    <col min="4" max="4" width="13.33203125" style="76" customWidth="1"/>
    <col min="5" max="5" width="19.44140625" style="36" customWidth="1"/>
    <col min="6" max="6" width="20" style="36" customWidth="1"/>
    <col min="7" max="7" width="1.5546875" style="162" customWidth="1"/>
    <col min="8" max="16384" width="9.109375" style="36"/>
  </cols>
  <sheetData>
    <row r="1" spans="1:7" s="41" customFormat="1" ht="13.8" thickBot="1" x14ac:dyDescent="0.3">
      <c r="A1" s="146"/>
      <c r="B1" s="123"/>
      <c r="C1" s="93"/>
      <c r="D1" s="53"/>
      <c r="G1" s="160"/>
    </row>
    <row r="2" spans="1:7" s="40" customFormat="1" ht="13.8" thickBot="1" x14ac:dyDescent="0.3">
      <c r="A2" s="146"/>
      <c r="B2" s="90"/>
      <c r="C2" s="93"/>
      <c r="D2" s="53"/>
      <c r="E2" s="287" t="str">
        <f>'P&amp;G'!E2:F2</f>
        <v>BOQ</v>
      </c>
      <c r="F2" s="288"/>
      <c r="G2" s="161"/>
    </row>
    <row r="3" spans="1:7" s="35" customFormat="1" ht="15.75" customHeight="1" x14ac:dyDescent="0.25">
      <c r="A3" s="147"/>
      <c r="B3" s="125" t="str">
        <f>'P&amp;G'!B3</f>
        <v>MEADOWLANDS CIVIC CENTRE</v>
      </c>
      <c r="C3" s="24"/>
      <c r="D3" s="28"/>
      <c r="E3" s="293" t="str">
        <f>'P&amp;G'!E3:F4</f>
        <v>RAND VALUE - ZAR R</v>
      </c>
      <c r="F3" s="294"/>
      <c r="G3" s="162"/>
    </row>
    <row r="4" spans="1:7" s="55" customFormat="1" ht="13.5" customHeight="1" thickBot="1" x14ac:dyDescent="0.3">
      <c r="A4" s="148" t="s">
        <v>1</v>
      </c>
      <c r="B4" s="126"/>
      <c r="C4" s="26" t="s">
        <v>1</v>
      </c>
      <c r="D4" s="27"/>
      <c r="E4" s="295"/>
      <c r="F4" s="296"/>
      <c r="G4" s="163"/>
    </row>
    <row r="5" spans="1:7" s="127" customFormat="1" ht="25.5" customHeight="1" thickBot="1" x14ac:dyDescent="0.3">
      <c r="A5" s="149" t="s">
        <v>2</v>
      </c>
      <c r="B5" s="57" t="s">
        <v>3</v>
      </c>
      <c r="C5" s="58" t="s">
        <v>4</v>
      </c>
      <c r="D5" s="59" t="s">
        <v>5</v>
      </c>
      <c r="E5" s="112" t="s">
        <v>6</v>
      </c>
      <c r="F5" s="113" t="s">
        <v>7</v>
      </c>
      <c r="G5" s="159"/>
    </row>
    <row r="6" spans="1:7" s="39" customFormat="1" x14ac:dyDescent="0.25">
      <c r="A6" s="150"/>
      <c r="B6" s="61"/>
      <c r="C6" s="62"/>
      <c r="D6" s="77"/>
      <c r="E6" s="114"/>
      <c r="F6" s="115"/>
      <c r="G6" s="159"/>
    </row>
    <row r="7" spans="1:7" x14ac:dyDescent="0.25">
      <c r="A7" s="150"/>
      <c r="B7" s="48" t="s">
        <v>54</v>
      </c>
      <c r="C7" s="62"/>
      <c r="D7" s="78">
        <v>0</v>
      </c>
      <c r="E7" s="29"/>
      <c r="F7" s="30"/>
    </row>
    <row r="8" spans="1:7" x14ac:dyDescent="0.25">
      <c r="A8" s="150"/>
      <c r="B8" s="61"/>
      <c r="C8" s="62"/>
      <c r="D8" s="78">
        <v>0</v>
      </c>
      <c r="E8" s="37"/>
      <c r="F8" s="38"/>
    </row>
    <row r="9" spans="1:7" x14ac:dyDescent="0.25">
      <c r="A9" s="150"/>
      <c r="B9" s="45" t="s">
        <v>352</v>
      </c>
      <c r="C9" s="62"/>
      <c r="D9" s="78">
        <v>0</v>
      </c>
      <c r="E9" s="29"/>
      <c r="F9" s="30"/>
    </row>
    <row r="10" spans="1:7" x14ac:dyDescent="0.25">
      <c r="A10" s="150"/>
      <c r="B10" s="42"/>
      <c r="C10" s="62"/>
      <c r="D10" s="78">
        <v>0</v>
      </c>
      <c r="E10" s="29"/>
      <c r="F10" s="30"/>
      <c r="G10" s="164"/>
    </row>
    <row r="11" spans="1:7" x14ac:dyDescent="0.25">
      <c r="A11" s="150"/>
      <c r="B11" s="42" t="s">
        <v>55</v>
      </c>
      <c r="C11" s="62"/>
      <c r="D11" s="78"/>
      <c r="E11" s="29"/>
      <c r="F11" s="30"/>
      <c r="G11" s="164"/>
    </row>
    <row r="12" spans="1:7" x14ac:dyDescent="0.25">
      <c r="A12" s="150"/>
      <c r="B12" s="43"/>
      <c r="C12" s="62"/>
      <c r="D12" s="78"/>
      <c r="E12" s="29"/>
      <c r="F12" s="30"/>
      <c r="G12" s="164"/>
    </row>
    <row r="13" spans="1:7" x14ac:dyDescent="0.25">
      <c r="A13" s="150"/>
      <c r="B13" s="43" t="s">
        <v>56</v>
      </c>
      <c r="C13" s="62"/>
      <c r="D13" s="78"/>
      <c r="E13" s="29"/>
      <c r="F13" s="30"/>
      <c r="G13" s="164"/>
    </row>
    <row r="14" spans="1:7" x14ac:dyDescent="0.25">
      <c r="A14" s="150"/>
      <c r="B14" s="43" t="s">
        <v>57</v>
      </c>
      <c r="C14" s="62"/>
      <c r="D14" s="78"/>
      <c r="E14" s="29"/>
      <c r="F14" s="30"/>
      <c r="G14" s="164"/>
    </row>
    <row r="15" spans="1:7" x14ac:dyDescent="0.25">
      <c r="A15" s="150"/>
      <c r="B15" s="43" t="s">
        <v>58</v>
      </c>
      <c r="C15" s="62"/>
      <c r="D15" s="78"/>
      <c r="E15" s="29"/>
      <c r="F15" s="30"/>
      <c r="G15" s="164"/>
    </row>
    <row r="16" spans="1:7" x14ac:dyDescent="0.25">
      <c r="A16" s="150"/>
      <c r="B16" s="43" t="s">
        <v>59</v>
      </c>
      <c r="C16" s="62"/>
      <c r="D16" s="78"/>
      <c r="E16" s="29"/>
      <c r="F16" s="30"/>
      <c r="G16" s="164"/>
    </row>
    <row r="17" spans="1:7" x14ac:dyDescent="0.25">
      <c r="A17" s="151"/>
      <c r="B17" s="54" t="s">
        <v>60</v>
      </c>
      <c r="C17" s="63" t="s">
        <v>1</v>
      </c>
      <c r="D17" s="78">
        <v>0</v>
      </c>
      <c r="E17" s="29"/>
      <c r="F17" s="30"/>
      <c r="G17" s="164"/>
    </row>
    <row r="18" spans="1:7" x14ac:dyDescent="0.25">
      <c r="A18" s="151"/>
      <c r="B18" s="44" t="s">
        <v>61</v>
      </c>
      <c r="C18" s="63"/>
      <c r="D18" s="78">
        <v>0</v>
      </c>
      <c r="E18" s="29"/>
      <c r="F18" s="30"/>
      <c r="G18" s="164"/>
    </row>
    <row r="19" spans="1:7" s="64" customFormat="1" x14ac:dyDescent="0.25">
      <c r="A19" s="151"/>
      <c r="B19" s="54" t="s">
        <v>62</v>
      </c>
      <c r="C19" s="63" t="s">
        <v>1</v>
      </c>
      <c r="D19" s="78">
        <v>0</v>
      </c>
      <c r="E19" s="29"/>
      <c r="F19" s="30"/>
      <c r="G19" s="164"/>
    </row>
    <row r="20" spans="1:7" x14ac:dyDescent="0.25">
      <c r="A20" s="151"/>
      <c r="B20" s="44" t="s">
        <v>63</v>
      </c>
      <c r="C20" s="63"/>
      <c r="D20" s="78">
        <v>0</v>
      </c>
      <c r="E20" s="29"/>
      <c r="F20" s="30"/>
      <c r="G20" s="164"/>
    </row>
    <row r="21" spans="1:7" x14ac:dyDescent="0.25">
      <c r="A21" s="151"/>
      <c r="B21" s="54" t="s">
        <v>64</v>
      </c>
      <c r="C21" s="63" t="s">
        <v>1</v>
      </c>
      <c r="D21" s="78">
        <v>0</v>
      </c>
      <c r="E21" s="29"/>
      <c r="F21" s="30"/>
      <c r="G21" s="164"/>
    </row>
    <row r="22" spans="1:7" x14ac:dyDescent="0.25">
      <c r="A22" s="151"/>
      <c r="B22" s="44" t="s">
        <v>65</v>
      </c>
      <c r="C22" s="63"/>
      <c r="D22" s="78">
        <v>0</v>
      </c>
      <c r="E22" s="31"/>
      <c r="F22" s="30"/>
      <c r="G22" s="164"/>
    </row>
    <row r="23" spans="1:7" x14ac:dyDescent="0.25">
      <c r="A23" s="151"/>
      <c r="B23" s="44"/>
      <c r="C23" s="63"/>
      <c r="D23" s="78"/>
      <c r="E23" s="31"/>
      <c r="F23" s="30"/>
      <c r="G23" s="164"/>
    </row>
    <row r="24" spans="1:7" x14ac:dyDescent="0.25">
      <c r="A24" s="151"/>
      <c r="B24" s="51" t="s">
        <v>66</v>
      </c>
      <c r="C24" s="63"/>
      <c r="D24" s="78"/>
      <c r="E24" s="31"/>
      <c r="F24" s="30"/>
      <c r="G24" s="164"/>
    </row>
    <row r="25" spans="1:7" s="64" customFormat="1" ht="39.6" x14ac:dyDescent="0.25">
      <c r="A25" s="151" t="s">
        <v>16</v>
      </c>
      <c r="B25" s="44" t="s">
        <v>67</v>
      </c>
      <c r="C25" s="63" t="s">
        <v>9</v>
      </c>
      <c r="D25" s="78">
        <v>66</v>
      </c>
      <c r="E25" s="142"/>
      <c r="F25" s="141">
        <f>E25*D25</f>
        <v>0</v>
      </c>
      <c r="G25" s="164"/>
    </row>
    <row r="26" spans="1:7" x14ac:dyDescent="0.25">
      <c r="A26" s="151"/>
      <c r="B26" s="44"/>
      <c r="C26" s="63"/>
      <c r="D26" s="78"/>
      <c r="E26" s="142"/>
      <c r="F26" s="141"/>
      <c r="G26" s="164"/>
    </row>
    <row r="27" spans="1:7" x14ac:dyDescent="0.25">
      <c r="A27" s="151"/>
      <c r="B27" s="51" t="s">
        <v>68</v>
      </c>
      <c r="C27" s="63"/>
      <c r="D27" s="78"/>
      <c r="E27" s="142"/>
      <c r="F27" s="141"/>
      <c r="G27" s="164"/>
    </row>
    <row r="28" spans="1:7" ht="26.4" x14ac:dyDescent="0.25">
      <c r="A28" s="151"/>
      <c r="B28" s="51" t="s">
        <v>69</v>
      </c>
      <c r="C28" s="63"/>
      <c r="D28" s="78"/>
      <c r="E28" s="142"/>
      <c r="F28" s="143"/>
      <c r="G28" s="164"/>
    </row>
    <row r="29" spans="1:7" x14ac:dyDescent="0.25">
      <c r="A29" s="151">
        <v>2</v>
      </c>
      <c r="B29" s="44" t="s">
        <v>70</v>
      </c>
      <c r="C29" s="63" t="s">
        <v>10</v>
      </c>
      <c r="D29" s="78">
        <v>242.4</v>
      </c>
      <c r="E29" s="142"/>
      <c r="F29" s="143">
        <f>E29*D29</f>
        <v>0</v>
      </c>
      <c r="G29" s="164"/>
    </row>
    <row r="30" spans="1:7" x14ac:dyDescent="0.25">
      <c r="A30" s="151"/>
      <c r="B30" s="44"/>
      <c r="C30" s="63"/>
      <c r="D30" s="78"/>
      <c r="E30" s="142"/>
      <c r="F30" s="143"/>
      <c r="G30" s="164"/>
    </row>
    <row r="31" spans="1:7" ht="39.6" x14ac:dyDescent="0.25">
      <c r="A31" s="151"/>
      <c r="B31" s="51" t="s">
        <v>71</v>
      </c>
      <c r="C31" s="63"/>
      <c r="D31" s="78"/>
      <c r="E31" s="142"/>
      <c r="F31" s="143"/>
      <c r="G31" s="164"/>
    </row>
    <row r="32" spans="1:7" x14ac:dyDescent="0.25">
      <c r="A32" s="151">
        <v>3</v>
      </c>
      <c r="B32" s="44" t="s">
        <v>72</v>
      </c>
      <c r="C32" s="63" t="s">
        <v>10</v>
      </c>
      <c r="D32" s="78">
        <v>735</v>
      </c>
      <c r="E32" s="142"/>
      <c r="F32" s="141">
        <f>E32*D32</f>
        <v>0</v>
      </c>
      <c r="G32" s="164"/>
    </row>
    <row r="33" spans="1:7" x14ac:dyDescent="0.25">
      <c r="A33" s="151">
        <v>4</v>
      </c>
      <c r="B33" s="54" t="s">
        <v>73</v>
      </c>
      <c r="C33" s="63" t="s">
        <v>10</v>
      </c>
      <c r="D33" s="78">
        <v>321</v>
      </c>
      <c r="E33" s="142"/>
      <c r="F33" s="141">
        <f>E33*D33</f>
        <v>0</v>
      </c>
      <c r="G33" s="164"/>
    </row>
    <row r="34" spans="1:7" x14ac:dyDescent="0.25">
      <c r="A34" s="151"/>
      <c r="B34" s="54"/>
      <c r="C34" s="63"/>
      <c r="D34" s="78"/>
      <c r="E34" s="142"/>
      <c r="F34" s="141"/>
      <c r="G34" s="164"/>
    </row>
    <row r="35" spans="1:7" x14ac:dyDescent="0.25">
      <c r="A35" s="151"/>
      <c r="B35" s="51" t="s">
        <v>74</v>
      </c>
      <c r="C35" s="63"/>
      <c r="D35" s="78"/>
      <c r="E35" s="142"/>
      <c r="F35" s="141"/>
      <c r="G35" s="164"/>
    </row>
    <row r="36" spans="1:7" x14ac:dyDescent="0.25">
      <c r="A36" s="151">
        <v>5</v>
      </c>
      <c r="B36" s="44" t="s">
        <v>75</v>
      </c>
      <c r="C36" s="63" t="s">
        <v>9</v>
      </c>
      <c r="D36" s="78">
        <v>58</v>
      </c>
      <c r="E36" s="142"/>
      <c r="F36" s="141">
        <f>E36*D36</f>
        <v>0</v>
      </c>
      <c r="G36" s="164"/>
    </row>
    <row r="37" spans="1:7" x14ac:dyDescent="0.25">
      <c r="A37" s="151"/>
      <c r="B37" s="44"/>
      <c r="C37" s="63"/>
      <c r="D37" s="78"/>
      <c r="E37" s="142"/>
      <c r="F37" s="141"/>
      <c r="G37" s="164"/>
    </row>
    <row r="38" spans="1:7" ht="11.4" customHeight="1" x14ac:dyDescent="0.25">
      <c r="A38" s="151"/>
      <c r="B38" s="51" t="s">
        <v>76</v>
      </c>
      <c r="C38" s="63"/>
      <c r="D38" s="78"/>
      <c r="E38" s="142"/>
      <c r="F38" s="141">
        <f>E38*D38</f>
        <v>0</v>
      </c>
      <c r="G38" s="164"/>
    </row>
    <row r="39" spans="1:7" x14ac:dyDescent="0.25">
      <c r="A39" s="151">
        <v>6</v>
      </c>
      <c r="B39" s="44" t="s">
        <v>77</v>
      </c>
      <c r="C39" s="63" t="s">
        <v>10</v>
      </c>
      <c r="D39" s="78">
        <v>313.29000000000002</v>
      </c>
      <c r="E39" s="142"/>
      <c r="F39" s="141">
        <f>E39*D39</f>
        <v>0</v>
      </c>
      <c r="G39" s="164"/>
    </row>
    <row r="40" spans="1:7" x14ac:dyDescent="0.25">
      <c r="A40" s="151"/>
      <c r="B40" s="48"/>
      <c r="C40" s="63"/>
      <c r="D40" s="78"/>
      <c r="E40" s="142"/>
      <c r="F40" s="141"/>
      <c r="G40" s="164"/>
    </row>
    <row r="41" spans="1:7" ht="39.6" x14ac:dyDescent="0.25">
      <c r="A41" s="151"/>
      <c r="B41" s="51" t="s">
        <v>78</v>
      </c>
      <c r="C41" s="63"/>
      <c r="D41" s="78"/>
      <c r="E41" s="142"/>
      <c r="F41" s="141"/>
      <c r="G41" s="164"/>
    </row>
    <row r="42" spans="1:7" x14ac:dyDescent="0.25">
      <c r="A42" s="151">
        <v>7</v>
      </c>
      <c r="B42" s="44" t="s">
        <v>79</v>
      </c>
      <c r="C42" s="63" t="s">
        <v>10</v>
      </c>
      <c r="D42" s="78">
        <v>444</v>
      </c>
      <c r="E42" s="142"/>
      <c r="F42" s="141">
        <f>E42*D42</f>
        <v>0</v>
      </c>
      <c r="G42" s="164"/>
    </row>
    <row r="43" spans="1:7" x14ac:dyDescent="0.25">
      <c r="A43" s="151"/>
      <c r="B43" s="44"/>
      <c r="C43" s="63"/>
      <c r="D43" s="78"/>
      <c r="E43" s="142"/>
      <c r="F43" s="141"/>
      <c r="G43" s="164"/>
    </row>
    <row r="44" spans="1:7" ht="40.799999999999997" customHeight="1" x14ac:dyDescent="0.25">
      <c r="A44" s="151"/>
      <c r="B44" s="51" t="s">
        <v>80</v>
      </c>
      <c r="C44" s="63"/>
      <c r="D44" s="78"/>
      <c r="E44" s="142"/>
      <c r="F44" s="141">
        <f t="shared" ref="F44:F49" si="0">E44*D44</f>
        <v>0</v>
      </c>
      <c r="G44" s="164"/>
    </row>
    <row r="45" spans="1:7" x14ac:dyDescent="0.25">
      <c r="A45" s="151">
        <v>8</v>
      </c>
      <c r="B45" s="44" t="s">
        <v>81</v>
      </c>
      <c r="C45" s="63" t="s">
        <v>10</v>
      </c>
      <c r="D45" s="78">
        <v>2744</v>
      </c>
      <c r="E45" s="142"/>
      <c r="F45" s="141">
        <f t="shared" si="0"/>
        <v>0</v>
      </c>
      <c r="G45" s="164"/>
    </row>
    <row r="46" spans="1:7" x14ac:dyDescent="0.25">
      <c r="A46" s="151">
        <v>9</v>
      </c>
      <c r="B46" s="54" t="s">
        <v>82</v>
      </c>
      <c r="C46" s="63" t="s">
        <v>10</v>
      </c>
      <c r="D46" s="78">
        <v>2482.5</v>
      </c>
      <c r="E46" s="142"/>
      <c r="F46" s="141">
        <f t="shared" si="0"/>
        <v>0</v>
      </c>
      <c r="G46" s="164"/>
    </row>
    <row r="47" spans="1:7" x14ac:dyDescent="0.25">
      <c r="A47" s="151">
        <v>10</v>
      </c>
      <c r="B47" s="44" t="s">
        <v>83</v>
      </c>
      <c r="C47" s="63" t="s">
        <v>10</v>
      </c>
      <c r="D47" s="78">
        <v>1651.4</v>
      </c>
      <c r="E47" s="142"/>
      <c r="F47" s="141">
        <f t="shared" si="0"/>
        <v>0</v>
      </c>
      <c r="G47" s="164"/>
    </row>
    <row r="48" spans="1:7" x14ac:dyDescent="0.25">
      <c r="A48" s="151">
        <v>11</v>
      </c>
      <c r="B48" s="44" t="s">
        <v>84</v>
      </c>
      <c r="C48" s="63" t="s">
        <v>10</v>
      </c>
      <c r="D48" s="78">
        <v>219.83</v>
      </c>
      <c r="E48" s="142"/>
      <c r="F48" s="141">
        <f t="shared" si="0"/>
        <v>0</v>
      </c>
      <c r="G48" s="164"/>
    </row>
    <row r="49" spans="1:7" x14ac:dyDescent="0.25">
      <c r="A49" s="151">
        <v>12</v>
      </c>
      <c r="B49" s="44" t="s">
        <v>85</v>
      </c>
      <c r="C49" s="63" t="s">
        <v>10</v>
      </c>
      <c r="D49" s="78">
        <v>98</v>
      </c>
      <c r="E49" s="142"/>
      <c r="F49" s="141">
        <f t="shared" si="0"/>
        <v>0</v>
      </c>
      <c r="G49" s="164"/>
    </row>
    <row r="50" spans="1:7" x14ac:dyDescent="0.25">
      <c r="A50" s="151"/>
      <c r="B50" s="48"/>
      <c r="C50" s="63"/>
      <c r="D50" s="78"/>
      <c r="E50" s="142"/>
      <c r="F50" s="141"/>
      <c r="G50" s="164"/>
    </row>
    <row r="51" spans="1:7" ht="26.4" x14ac:dyDescent="0.25">
      <c r="A51" s="151"/>
      <c r="B51" s="51" t="s">
        <v>86</v>
      </c>
      <c r="C51" s="63"/>
      <c r="D51" s="78"/>
      <c r="E51" s="142"/>
      <c r="F51" s="141"/>
      <c r="G51" s="164"/>
    </row>
    <row r="52" spans="1:7" ht="26.4" x14ac:dyDescent="0.25">
      <c r="A52" s="151">
        <v>13</v>
      </c>
      <c r="B52" s="44" t="s">
        <v>87</v>
      </c>
      <c r="C52" s="63" t="s">
        <v>10</v>
      </c>
      <c r="D52" s="78">
        <v>37.770000000000003</v>
      </c>
      <c r="E52" s="142"/>
      <c r="F52" s="141">
        <f>E52*D52</f>
        <v>0</v>
      </c>
      <c r="G52" s="164"/>
    </row>
    <row r="53" spans="1:7" x14ac:dyDescent="0.25">
      <c r="A53" s="151">
        <v>14</v>
      </c>
      <c r="B53" s="44" t="s">
        <v>88</v>
      </c>
      <c r="C53" s="63" t="s">
        <v>10</v>
      </c>
      <c r="D53" s="78">
        <v>72</v>
      </c>
      <c r="E53" s="142"/>
      <c r="F53" s="141">
        <f>E53*D53</f>
        <v>0</v>
      </c>
      <c r="G53" s="164"/>
    </row>
    <row r="54" spans="1:7" s="65" customFormat="1" ht="26.4" x14ac:dyDescent="0.25">
      <c r="A54" s="151">
        <v>15</v>
      </c>
      <c r="B54" s="44" t="s">
        <v>89</v>
      </c>
      <c r="C54" s="63" t="s">
        <v>9</v>
      </c>
      <c r="D54" s="78">
        <v>65</v>
      </c>
      <c r="E54" s="142"/>
      <c r="F54" s="141">
        <f>E54*D54</f>
        <v>0</v>
      </c>
      <c r="G54" s="164"/>
    </row>
    <row r="55" spans="1:7" x14ac:dyDescent="0.25">
      <c r="A55" s="151"/>
      <c r="B55" s="44"/>
      <c r="C55" s="63"/>
      <c r="D55" s="78"/>
      <c r="E55" s="142"/>
      <c r="F55" s="141"/>
      <c r="G55" s="164"/>
    </row>
    <row r="56" spans="1:7" ht="26.4" x14ac:dyDescent="0.25">
      <c r="A56" s="151"/>
      <c r="B56" s="51" t="s">
        <v>90</v>
      </c>
      <c r="C56" s="63" t="s">
        <v>1</v>
      </c>
      <c r="D56" s="78"/>
      <c r="E56" s="142"/>
      <c r="F56" s="141"/>
      <c r="G56" s="164"/>
    </row>
    <row r="57" spans="1:7" x14ac:dyDescent="0.25">
      <c r="A57" s="151">
        <v>16</v>
      </c>
      <c r="B57" s="44" t="s">
        <v>91</v>
      </c>
      <c r="C57" s="63" t="s">
        <v>8</v>
      </c>
      <c r="D57" s="78">
        <v>42</v>
      </c>
      <c r="E57" s="142"/>
      <c r="F57" s="141">
        <f>E57*D57</f>
        <v>0</v>
      </c>
      <c r="G57" s="164"/>
    </row>
    <row r="58" spans="1:7" ht="26.4" x14ac:dyDescent="0.25">
      <c r="A58" s="151">
        <v>17</v>
      </c>
      <c r="B58" s="44" t="s">
        <v>92</v>
      </c>
      <c r="C58" s="63" t="s">
        <v>8</v>
      </c>
      <c r="D58" s="78">
        <v>4</v>
      </c>
      <c r="E58" s="142"/>
      <c r="F58" s="141">
        <f>E58*D58</f>
        <v>0</v>
      </c>
      <c r="G58" s="164"/>
    </row>
    <row r="59" spans="1:7" x14ac:dyDescent="0.25">
      <c r="A59" s="151"/>
      <c r="B59" s="44"/>
      <c r="C59" s="63"/>
      <c r="D59" s="78"/>
      <c r="E59" s="142"/>
      <c r="F59" s="141"/>
      <c r="G59" s="164"/>
    </row>
    <row r="60" spans="1:7" ht="66" x14ac:dyDescent="0.25">
      <c r="A60" s="151"/>
      <c r="B60" s="51" t="s">
        <v>93</v>
      </c>
      <c r="C60" s="63"/>
      <c r="D60" s="78"/>
      <c r="E60" s="142"/>
      <c r="F60" s="141">
        <f>E60*D60</f>
        <v>0</v>
      </c>
      <c r="G60" s="164"/>
    </row>
    <row r="61" spans="1:7" ht="26.4" x14ac:dyDescent="0.25">
      <c r="A61" s="151">
        <v>18</v>
      </c>
      <c r="B61" s="44" t="s">
        <v>94</v>
      </c>
      <c r="C61" s="63" t="s">
        <v>8</v>
      </c>
      <c r="D61" s="78">
        <v>1</v>
      </c>
      <c r="E61" s="142"/>
      <c r="F61" s="141">
        <f>E61*D61</f>
        <v>0</v>
      </c>
      <c r="G61" s="164"/>
    </row>
    <row r="62" spans="1:7" x14ac:dyDescent="0.25">
      <c r="A62" s="151"/>
      <c r="B62" s="48"/>
      <c r="C62" s="63" t="s">
        <v>1</v>
      </c>
      <c r="D62" s="78"/>
      <c r="E62" s="142"/>
      <c r="F62" s="141"/>
      <c r="G62" s="164"/>
    </row>
    <row r="63" spans="1:7" ht="39.6" x14ac:dyDescent="0.25">
      <c r="A63" s="151"/>
      <c r="B63" s="51" t="s">
        <v>95</v>
      </c>
      <c r="C63" s="63"/>
      <c r="D63" s="78"/>
      <c r="E63" s="142"/>
      <c r="F63" s="141"/>
      <c r="G63" s="164"/>
    </row>
    <row r="64" spans="1:7" x14ac:dyDescent="0.25">
      <c r="A64" s="151">
        <v>19</v>
      </c>
      <c r="B64" s="44" t="s">
        <v>96</v>
      </c>
      <c r="C64" s="63" t="s">
        <v>8</v>
      </c>
      <c r="D64" s="78">
        <v>1</v>
      </c>
      <c r="E64" s="142"/>
      <c r="F64" s="141">
        <f>E64*D64</f>
        <v>0</v>
      </c>
      <c r="G64" s="164"/>
    </row>
    <row r="65" spans="1:7" x14ac:dyDescent="0.25">
      <c r="A65" s="151"/>
      <c r="B65" s="44"/>
      <c r="C65" s="63"/>
      <c r="D65" s="78"/>
      <c r="E65" s="142"/>
      <c r="F65" s="141"/>
      <c r="G65" s="164"/>
    </row>
    <row r="66" spans="1:7" x14ac:dyDescent="0.25">
      <c r="A66" s="151"/>
      <c r="B66" s="51" t="s">
        <v>97</v>
      </c>
      <c r="C66" s="63"/>
      <c r="D66" s="78"/>
      <c r="E66" s="142"/>
      <c r="F66" s="141">
        <f>E66*D66</f>
        <v>0</v>
      </c>
      <c r="G66" s="164"/>
    </row>
    <row r="67" spans="1:7" x14ac:dyDescent="0.25">
      <c r="A67" s="151">
        <v>20</v>
      </c>
      <c r="B67" s="44" t="s">
        <v>98</v>
      </c>
      <c r="C67" s="63" t="s">
        <v>10</v>
      </c>
      <c r="D67" s="78">
        <v>92.43</v>
      </c>
      <c r="E67" s="142"/>
      <c r="F67" s="141">
        <f>E67*D67</f>
        <v>0</v>
      </c>
      <c r="G67" s="164"/>
    </row>
    <row r="68" spans="1:7" x14ac:dyDescent="0.25">
      <c r="A68" s="151"/>
      <c r="B68" s="48"/>
      <c r="C68" s="63"/>
      <c r="D68" s="78"/>
      <c r="E68" s="142"/>
      <c r="F68" s="141"/>
      <c r="G68" s="164"/>
    </row>
    <row r="69" spans="1:7" x14ac:dyDescent="0.25">
      <c r="A69" s="151"/>
      <c r="B69" s="51" t="s">
        <v>99</v>
      </c>
      <c r="C69" s="63"/>
      <c r="D69" s="78"/>
      <c r="E69" s="142"/>
      <c r="F69" s="141"/>
      <c r="G69" s="164"/>
    </row>
    <row r="70" spans="1:7" x14ac:dyDescent="0.25">
      <c r="A70" s="151">
        <v>21</v>
      </c>
      <c r="B70" s="44" t="s">
        <v>100</v>
      </c>
      <c r="C70" s="63" t="s">
        <v>8</v>
      </c>
      <c r="D70" s="78">
        <v>16</v>
      </c>
      <c r="E70" s="142"/>
      <c r="F70" s="141">
        <f>E70*D70</f>
        <v>0</v>
      </c>
      <c r="G70" s="164"/>
    </row>
    <row r="71" spans="1:7" ht="15" customHeight="1" x14ac:dyDescent="0.25">
      <c r="A71" s="151">
        <v>22</v>
      </c>
      <c r="B71" s="44" t="s">
        <v>101</v>
      </c>
      <c r="C71" s="63" t="s">
        <v>8</v>
      </c>
      <c r="D71" s="78">
        <v>5</v>
      </c>
      <c r="E71" s="142"/>
      <c r="F71" s="141">
        <f>E71*D71</f>
        <v>0</v>
      </c>
      <c r="G71" s="164"/>
    </row>
    <row r="72" spans="1:7" x14ac:dyDescent="0.25">
      <c r="A72" s="151"/>
      <c r="B72" s="52"/>
      <c r="C72" s="63" t="s">
        <v>1</v>
      </c>
      <c r="D72" s="78"/>
      <c r="E72" s="142"/>
      <c r="F72" s="141"/>
      <c r="G72" s="164"/>
    </row>
    <row r="73" spans="1:7" x14ac:dyDescent="0.25">
      <c r="A73" s="151"/>
      <c r="B73" s="51" t="s">
        <v>102</v>
      </c>
      <c r="C73" s="63"/>
      <c r="D73" s="78"/>
      <c r="E73" s="142"/>
      <c r="F73" s="141"/>
      <c r="G73" s="164"/>
    </row>
    <row r="74" spans="1:7" ht="15" customHeight="1" x14ac:dyDescent="0.25">
      <c r="A74" s="151">
        <v>23</v>
      </c>
      <c r="B74" s="44" t="s">
        <v>103</v>
      </c>
      <c r="C74" s="63" t="s">
        <v>9</v>
      </c>
      <c r="D74" s="78">
        <v>189</v>
      </c>
      <c r="E74" s="142"/>
      <c r="F74" s="141">
        <f>E74*D74</f>
        <v>0</v>
      </c>
      <c r="G74" s="164"/>
    </row>
    <row r="75" spans="1:7" x14ac:dyDescent="0.25">
      <c r="A75" s="151"/>
      <c r="B75" s="48"/>
      <c r="C75" s="63"/>
      <c r="D75" s="78"/>
      <c r="E75" s="142"/>
      <c r="F75" s="141"/>
      <c r="G75" s="164"/>
    </row>
    <row r="76" spans="1:7" ht="15.75" customHeight="1" x14ac:dyDescent="0.25">
      <c r="A76" s="151"/>
      <c r="B76" s="51" t="s">
        <v>104</v>
      </c>
      <c r="C76" s="63"/>
      <c r="D76" s="78"/>
      <c r="E76" s="142"/>
      <c r="F76" s="141"/>
      <c r="G76" s="164"/>
    </row>
    <row r="77" spans="1:7" x14ac:dyDescent="0.25">
      <c r="A77" s="151">
        <v>24</v>
      </c>
      <c r="B77" s="44" t="s">
        <v>105</v>
      </c>
      <c r="C77" s="63" t="s">
        <v>9</v>
      </c>
      <c r="D77" s="78">
        <v>123.5</v>
      </c>
      <c r="E77" s="142"/>
      <c r="F77" s="141">
        <f>E77*D77</f>
        <v>0</v>
      </c>
      <c r="G77" s="164"/>
    </row>
    <row r="78" spans="1:7" x14ac:dyDescent="0.25">
      <c r="A78" s="151"/>
      <c r="B78" s="52"/>
      <c r="C78" s="63" t="s">
        <v>1</v>
      </c>
      <c r="D78" s="78"/>
      <c r="E78" s="142"/>
      <c r="F78" s="141"/>
      <c r="G78" s="164"/>
    </row>
    <row r="79" spans="1:7" ht="39.6" x14ac:dyDescent="0.25">
      <c r="A79" s="151"/>
      <c r="B79" s="51" t="s">
        <v>106</v>
      </c>
      <c r="C79" s="63"/>
      <c r="D79" s="78"/>
      <c r="E79" s="142"/>
      <c r="F79" s="141"/>
      <c r="G79" s="164"/>
    </row>
    <row r="80" spans="1:7" hidden="1" x14ac:dyDescent="0.25">
      <c r="A80" s="151">
        <v>25</v>
      </c>
      <c r="B80" s="44" t="s">
        <v>107</v>
      </c>
      <c r="C80" s="63" t="s">
        <v>8</v>
      </c>
      <c r="D80" s="78">
        <v>13</v>
      </c>
      <c r="E80" s="142">
        <v>24.53</v>
      </c>
      <c r="F80" s="141">
        <f t="shared" ref="F80:F85" si="1">E80*D80</f>
        <v>318.89</v>
      </c>
      <c r="G80" s="164" t="s">
        <v>35</v>
      </c>
    </row>
    <row r="81" spans="1:7" hidden="1" x14ac:dyDescent="0.25">
      <c r="A81" s="151">
        <v>26</v>
      </c>
      <c r="B81" s="44" t="s">
        <v>108</v>
      </c>
      <c r="C81" s="63" t="s">
        <v>8</v>
      </c>
      <c r="D81" s="78">
        <v>2</v>
      </c>
      <c r="E81" s="142">
        <v>36.799999999999997</v>
      </c>
      <c r="F81" s="141">
        <f t="shared" si="1"/>
        <v>73.599999999999994</v>
      </c>
      <c r="G81" s="164" t="s">
        <v>35</v>
      </c>
    </row>
    <row r="82" spans="1:7" hidden="1" x14ac:dyDescent="0.25">
      <c r="A82" s="151">
        <v>27</v>
      </c>
      <c r="B82" s="44" t="s">
        <v>109</v>
      </c>
      <c r="C82" s="63" t="s">
        <v>8</v>
      </c>
      <c r="D82" s="78">
        <v>13</v>
      </c>
      <c r="E82" s="142">
        <v>49.07</v>
      </c>
      <c r="F82" s="141">
        <f t="shared" si="1"/>
        <v>637.91</v>
      </c>
      <c r="G82" s="164" t="s">
        <v>35</v>
      </c>
    </row>
    <row r="83" spans="1:7" hidden="1" x14ac:dyDescent="0.25">
      <c r="A83" s="151"/>
      <c r="B83" s="44"/>
      <c r="C83" s="63"/>
      <c r="D83" s="78" t="e">
        <f>#REF!</f>
        <v>#REF!</v>
      </c>
      <c r="E83" s="142"/>
      <c r="F83" s="141" t="e">
        <f t="shared" si="1"/>
        <v>#REF!</v>
      </c>
      <c r="G83" s="164" t="s">
        <v>35</v>
      </c>
    </row>
    <row r="84" spans="1:7" hidden="1" x14ac:dyDescent="0.25">
      <c r="A84" s="151"/>
      <c r="B84" s="223" t="s">
        <v>110</v>
      </c>
      <c r="C84" s="63"/>
      <c r="D84" s="78" t="e">
        <f>#REF!</f>
        <v>#REF!</v>
      </c>
      <c r="E84" s="142"/>
      <c r="F84" s="141" t="e">
        <f t="shared" si="1"/>
        <v>#REF!</v>
      </c>
      <c r="G84" s="164" t="s">
        <v>35</v>
      </c>
    </row>
    <row r="85" spans="1:7" ht="26.4" hidden="1" x14ac:dyDescent="0.25">
      <c r="A85" s="151">
        <v>28</v>
      </c>
      <c r="B85" s="44" t="s">
        <v>111</v>
      </c>
      <c r="C85" s="63" t="s">
        <v>10</v>
      </c>
      <c r="D85" s="78">
        <v>21</v>
      </c>
      <c r="E85" s="142">
        <v>9.85</v>
      </c>
      <c r="F85" s="141">
        <f t="shared" si="1"/>
        <v>206.85</v>
      </c>
      <c r="G85" s="164" t="s">
        <v>35</v>
      </c>
    </row>
    <row r="86" spans="1:7" x14ac:dyDescent="0.25">
      <c r="A86" s="151"/>
      <c r="B86" s="52"/>
      <c r="C86" s="63" t="s">
        <v>1</v>
      </c>
      <c r="D86" s="78"/>
      <c r="E86" s="142"/>
      <c r="F86" s="141"/>
      <c r="G86" s="164"/>
    </row>
    <row r="87" spans="1:7" x14ac:dyDescent="0.25">
      <c r="A87" s="151"/>
      <c r="B87" s="51" t="s">
        <v>112</v>
      </c>
      <c r="C87" s="63"/>
      <c r="D87" s="78"/>
      <c r="E87" s="142"/>
      <c r="F87" s="141"/>
      <c r="G87" s="164"/>
    </row>
    <row r="88" spans="1:7" x14ac:dyDescent="0.25">
      <c r="A88" s="151">
        <v>29</v>
      </c>
      <c r="B88" s="44" t="s">
        <v>113</v>
      </c>
      <c r="C88" s="63" t="s">
        <v>8</v>
      </c>
      <c r="D88" s="78">
        <v>71</v>
      </c>
      <c r="E88" s="142"/>
      <c r="F88" s="141">
        <f>E88*D88</f>
        <v>0</v>
      </c>
      <c r="G88" s="164"/>
    </row>
    <row r="89" spans="1:7" x14ac:dyDescent="0.25">
      <c r="A89" s="151">
        <v>30</v>
      </c>
      <c r="B89" s="44" t="s">
        <v>114</v>
      </c>
      <c r="C89" s="63" t="s">
        <v>8</v>
      </c>
      <c r="D89" s="78">
        <v>71</v>
      </c>
      <c r="E89" s="142"/>
      <c r="F89" s="141">
        <f>E89*D89</f>
        <v>0</v>
      </c>
      <c r="G89" s="164"/>
    </row>
    <row r="90" spans="1:7" x14ac:dyDescent="0.25">
      <c r="A90" s="151"/>
      <c r="B90" s="44"/>
      <c r="C90" s="63"/>
      <c r="D90" s="78"/>
      <c r="E90" s="142"/>
      <c r="F90" s="141">
        <f>E90*D90</f>
        <v>0</v>
      </c>
      <c r="G90" s="164"/>
    </row>
    <row r="91" spans="1:7" ht="26.4" x14ac:dyDescent="0.25">
      <c r="A91" s="151"/>
      <c r="B91" s="51" t="s">
        <v>86</v>
      </c>
      <c r="C91" s="63"/>
      <c r="D91" s="78"/>
      <c r="E91" s="142"/>
      <c r="F91" s="141"/>
      <c r="G91" s="164"/>
    </row>
    <row r="92" spans="1:7" x14ac:dyDescent="0.25">
      <c r="A92" s="151">
        <v>31</v>
      </c>
      <c r="B92" s="44" t="s">
        <v>115</v>
      </c>
      <c r="C92" s="63" t="s">
        <v>10</v>
      </c>
      <c r="D92" s="63" t="s">
        <v>119</v>
      </c>
      <c r="E92" s="142"/>
      <c r="F92" s="141">
        <f>E92*D92</f>
        <v>0</v>
      </c>
      <c r="G92" s="164"/>
    </row>
    <row r="93" spans="1:7" x14ac:dyDescent="0.25">
      <c r="A93" s="151">
        <v>32</v>
      </c>
      <c r="B93" s="230" t="s">
        <v>118</v>
      </c>
      <c r="C93" s="63"/>
      <c r="D93" s="78"/>
      <c r="E93" s="142"/>
      <c r="F93" s="141"/>
      <c r="G93" s="164"/>
    </row>
    <row r="94" spans="1:7" ht="26.4" hidden="1" x14ac:dyDescent="0.25">
      <c r="A94" s="151"/>
      <c r="B94" s="51" t="s">
        <v>116</v>
      </c>
      <c r="C94" s="63" t="s">
        <v>1</v>
      </c>
      <c r="D94" s="78" t="e">
        <f>#REF!</f>
        <v>#REF!</v>
      </c>
      <c r="E94" s="142"/>
      <c r="F94" s="141" t="e">
        <f>E94*D94</f>
        <v>#REF!</v>
      </c>
      <c r="G94" s="164" t="s">
        <v>35</v>
      </c>
    </row>
    <row r="95" spans="1:7" x14ac:dyDescent="0.25">
      <c r="A95" s="151">
        <v>32</v>
      </c>
      <c r="B95" s="44" t="s">
        <v>117</v>
      </c>
      <c r="C95" s="63" t="s">
        <v>10</v>
      </c>
      <c r="D95" s="78">
        <v>80</v>
      </c>
      <c r="E95" s="142"/>
      <c r="F95" s="141">
        <f>E95*D95</f>
        <v>0</v>
      </c>
      <c r="G95" s="164" t="s">
        <v>35</v>
      </c>
    </row>
    <row r="96" spans="1:7" x14ac:dyDescent="0.25">
      <c r="A96" s="151">
        <v>33</v>
      </c>
      <c r="B96" s="44" t="s">
        <v>118</v>
      </c>
      <c r="C96" s="63" t="s">
        <v>10</v>
      </c>
      <c r="D96" s="78">
        <v>433.44</v>
      </c>
      <c r="E96" s="142"/>
      <c r="F96" s="141">
        <f>E96*D96</f>
        <v>0</v>
      </c>
      <c r="G96" s="164" t="s">
        <v>35</v>
      </c>
    </row>
    <row r="97" spans="1:7" x14ac:dyDescent="0.25">
      <c r="A97" s="151"/>
      <c r="B97" s="44"/>
      <c r="C97" s="63"/>
      <c r="D97" s="78"/>
      <c r="E97" s="142"/>
      <c r="F97" s="141"/>
      <c r="G97" s="164" t="s">
        <v>35</v>
      </c>
    </row>
    <row r="98" spans="1:7" x14ac:dyDescent="0.25">
      <c r="A98" s="151"/>
      <c r="B98" s="44"/>
      <c r="C98" s="63"/>
      <c r="D98" s="78"/>
      <c r="E98" s="142"/>
      <c r="F98" s="141"/>
      <c r="G98" s="164" t="s">
        <v>35</v>
      </c>
    </row>
    <row r="99" spans="1:7" x14ac:dyDescent="0.25">
      <c r="A99" s="151"/>
      <c r="B99" s="44"/>
      <c r="C99" s="63"/>
      <c r="D99" s="78"/>
      <c r="E99" s="142"/>
      <c r="F99" s="141"/>
      <c r="G99" s="164" t="s">
        <v>35</v>
      </c>
    </row>
    <row r="100" spans="1:7" ht="13.8" thickBot="1" x14ac:dyDescent="0.3">
      <c r="A100" s="151"/>
      <c r="B100" s="54"/>
      <c r="C100" s="63"/>
      <c r="D100" s="78">
        <v>0</v>
      </c>
      <c r="E100" s="140"/>
      <c r="F100" s="141"/>
    </row>
    <row r="101" spans="1:7" ht="13.8" thickBot="1" x14ac:dyDescent="0.3">
      <c r="A101" s="156"/>
      <c r="B101" s="47" t="s">
        <v>11</v>
      </c>
      <c r="C101" s="66"/>
      <c r="D101" s="79"/>
      <c r="E101" s="144"/>
      <c r="F101" s="224">
        <f>SUBTOTAL(9,F14:F100)</f>
        <v>0</v>
      </c>
    </row>
    <row r="102" spans="1:7" s="22" customFormat="1" x14ac:dyDescent="0.25">
      <c r="A102" s="151"/>
      <c r="B102" s="43"/>
      <c r="C102" s="67"/>
      <c r="D102" s="80"/>
      <c r="E102" s="68"/>
      <c r="F102" s="69"/>
      <c r="G102" s="162"/>
    </row>
    <row r="103" spans="1:7" s="22" customFormat="1" x14ac:dyDescent="0.25">
      <c r="A103" s="152"/>
      <c r="B103" s="48" t="str">
        <f>CONCATENATE("SUMMARY ",B7)</f>
        <v>SUMMARY SECTION NO 2 - ALTERATIONS</v>
      </c>
      <c r="C103" s="33"/>
      <c r="D103" s="49"/>
      <c r="E103" s="68"/>
      <c r="F103" s="70"/>
      <c r="G103" s="162"/>
    </row>
    <row r="104" spans="1:7" s="22" customFormat="1" x14ac:dyDescent="0.25">
      <c r="A104" s="152"/>
      <c r="B104" s="34" t="str">
        <f>B9</f>
        <v>BILL NO 1 - ALTERATIONS</v>
      </c>
      <c r="C104" s="33"/>
      <c r="D104" s="49"/>
      <c r="E104" s="68"/>
      <c r="F104" s="225">
        <f>F101</f>
        <v>0</v>
      </c>
      <c r="G104" s="162"/>
    </row>
    <row r="105" spans="1:7" s="22" customFormat="1" x14ac:dyDescent="0.25">
      <c r="A105" s="152"/>
      <c r="B105" s="50" t="str">
        <f>CONCATENATE("TOTAL ",B7)</f>
        <v>TOTAL SECTION NO 2 - ALTERATIONS</v>
      </c>
      <c r="C105" s="33"/>
      <c r="D105" s="49"/>
      <c r="E105" s="68"/>
      <c r="F105" s="226">
        <f>SUM(F104:F104)</f>
        <v>0</v>
      </c>
      <c r="G105" s="162"/>
    </row>
    <row r="106" spans="1:7" s="22" customFormat="1" ht="13.8" thickBot="1" x14ac:dyDescent="0.3">
      <c r="A106" s="153"/>
      <c r="B106" s="71"/>
      <c r="C106" s="32"/>
      <c r="D106" s="46"/>
      <c r="E106" s="72"/>
      <c r="F106" s="73"/>
      <c r="G106" s="162"/>
    </row>
    <row r="107" spans="1:7" s="41" customFormat="1" x14ac:dyDescent="0.25">
      <c r="A107" s="154"/>
      <c r="B107" s="74"/>
      <c r="D107" s="75"/>
      <c r="G107" s="162"/>
    </row>
    <row r="108" spans="1:7" s="41" customFormat="1" x14ac:dyDescent="0.25">
      <c r="A108" s="154"/>
      <c r="B108" s="74"/>
      <c r="D108" s="173"/>
      <c r="G108" s="162"/>
    </row>
    <row r="109" spans="1:7" s="41" customFormat="1" x14ac:dyDescent="0.25">
      <c r="A109" s="154"/>
      <c r="B109" s="74"/>
      <c r="D109" s="75"/>
      <c r="G109" s="162"/>
    </row>
    <row r="110" spans="1:7" s="41" customFormat="1" x14ac:dyDescent="0.25">
      <c r="A110" s="154"/>
      <c r="B110" s="74"/>
      <c r="D110" s="75"/>
      <c r="G110" s="162"/>
    </row>
    <row r="111" spans="1:7" s="41" customFormat="1" x14ac:dyDescent="0.25">
      <c r="A111" s="154"/>
      <c r="B111" s="74"/>
      <c r="D111" s="75"/>
      <c r="G111" s="162"/>
    </row>
    <row r="112" spans="1:7" s="41" customFormat="1" x14ac:dyDescent="0.25">
      <c r="A112" s="154"/>
      <c r="B112" s="74"/>
      <c r="D112" s="75"/>
      <c r="G112" s="162"/>
    </row>
    <row r="113" spans="1:7" s="41" customFormat="1" x14ac:dyDescent="0.25">
      <c r="A113" s="154"/>
      <c r="B113" s="74"/>
      <c r="D113" s="75"/>
      <c r="G113" s="162"/>
    </row>
    <row r="114" spans="1:7" s="41" customFormat="1" x14ac:dyDescent="0.25">
      <c r="A114" s="154"/>
      <c r="B114" s="74"/>
      <c r="D114" s="75"/>
      <c r="G114" s="162"/>
    </row>
    <row r="115" spans="1:7" s="41" customFormat="1" x14ac:dyDescent="0.25">
      <c r="A115" s="154"/>
      <c r="B115" s="74"/>
      <c r="D115" s="75"/>
      <c r="G115" s="162"/>
    </row>
    <row r="116" spans="1:7" s="41" customFormat="1" x14ac:dyDescent="0.25">
      <c r="A116" s="154"/>
      <c r="B116" s="74"/>
      <c r="D116" s="75"/>
      <c r="G116" s="162"/>
    </row>
    <row r="117" spans="1:7" s="41" customFormat="1" x14ac:dyDescent="0.25">
      <c r="A117" s="154"/>
      <c r="B117" s="74"/>
      <c r="D117" s="75"/>
      <c r="G117" s="162"/>
    </row>
    <row r="118" spans="1:7" s="41" customFormat="1" x14ac:dyDescent="0.25">
      <c r="A118" s="154"/>
      <c r="B118" s="74"/>
      <c r="D118" s="75"/>
      <c r="G118" s="162"/>
    </row>
    <row r="119" spans="1:7" s="41" customFormat="1" x14ac:dyDescent="0.25">
      <c r="A119" s="154"/>
      <c r="B119" s="74"/>
      <c r="D119" s="75"/>
      <c r="G119" s="162"/>
    </row>
    <row r="120" spans="1:7" s="41" customFormat="1" x14ac:dyDescent="0.25">
      <c r="A120" s="154"/>
      <c r="B120" s="74"/>
      <c r="D120" s="75"/>
      <c r="G120" s="162"/>
    </row>
    <row r="121" spans="1:7" s="41" customFormat="1" x14ac:dyDescent="0.25">
      <c r="A121" s="154"/>
      <c r="B121" s="74"/>
      <c r="D121" s="75"/>
      <c r="G121" s="162"/>
    </row>
    <row r="122" spans="1:7" s="41" customFormat="1" x14ac:dyDescent="0.25">
      <c r="A122" s="154"/>
      <c r="B122" s="74"/>
      <c r="D122" s="75"/>
      <c r="G122" s="162"/>
    </row>
    <row r="123" spans="1:7" s="41" customFormat="1" x14ac:dyDescent="0.25">
      <c r="A123" s="154"/>
      <c r="B123" s="74"/>
      <c r="D123" s="75"/>
      <c r="G123" s="162"/>
    </row>
    <row r="124" spans="1:7" s="41" customFormat="1" x14ac:dyDescent="0.25">
      <c r="A124" s="154"/>
      <c r="B124" s="74"/>
      <c r="D124" s="75"/>
      <c r="G124" s="162"/>
    </row>
    <row r="125" spans="1:7" s="41" customFormat="1" x14ac:dyDescent="0.25">
      <c r="A125" s="154"/>
      <c r="B125" s="74"/>
      <c r="D125" s="75"/>
      <c r="G125" s="162"/>
    </row>
    <row r="126" spans="1:7" s="41" customFormat="1" x14ac:dyDescent="0.25">
      <c r="A126" s="154"/>
      <c r="B126" s="74"/>
      <c r="D126" s="75"/>
      <c r="G126" s="162"/>
    </row>
    <row r="127" spans="1:7" s="41" customFormat="1" x14ac:dyDescent="0.25">
      <c r="A127" s="154"/>
      <c r="B127" s="74"/>
      <c r="D127" s="75"/>
      <c r="G127" s="162"/>
    </row>
    <row r="128" spans="1:7" s="41" customFormat="1" x14ac:dyDescent="0.25">
      <c r="A128" s="154"/>
      <c r="B128" s="74"/>
      <c r="D128" s="75"/>
      <c r="G128" s="162"/>
    </row>
    <row r="129" spans="1:7" s="41" customFormat="1" x14ac:dyDescent="0.25">
      <c r="A129" s="154"/>
      <c r="B129" s="74"/>
      <c r="D129" s="75"/>
      <c r="G129" s="162"/>
    </row>
    <row r="130" spans="1:7" s="41" customFormat="1" x14ac:dyDescent="0.25">
      <c r="A130" s="154"/>
      <c r="B130" s="74"/>
      <c r="D130" s="75"/>
      <c r="G130" s="162"/>
    </row>
    <row r="131" spans="1:7" s="41" customFormat="1" x14ac:dyDescent="0.25">
      <c r="A131" s="154"/>
      <c r="B131" s="74"/>
      <c r="D131" s="75"/>
      <c r="G131" s="162"/>
    </row>
    <row r="132" spans="1:7" s="41" customFormat="1" x14ac:dyDescent="0.25">
      <c r="A132" s="154"/>
      <c r="B132" s="74"/>
      <c r="D132" s="75"/>
      <c r="G132" s="162"/>
    </row>
    <row r="133" spans="1:7" s="41" customFormat="1" x14ac:dyDescent="0.25">
      <c r="A133" s="154"/>
      <c r="B133" s="74"/>
      <c r="D133" s="75"/>
      <c r="G133" s="162"/>
    </row>
    <row r="134" spans="1:7" s="41" customFormat="1" x14ac:dyDescent="0.25">
      <c r="A134" s="154"/>
      <c r="B134" s="74"/>
      <c r="D134" s="75"/>
      <c r="G134" s="162"/>
    </row>
    <row r="135" spans="1:7" s="41" customFormat="1" x14ac:dyDescent="0.25">
      <c r="A135" s="154"/>
      <c r="B135" s="74"/>
      <c r="D135" s="75"/>
      <c r="G135" s="162"/>
    </row>
    <row r="136" spans="1:7" s="41" customFormat="1" x14ac:dyDescent="0.25">
      <c r="A136" s="154"/>
      <c r="B136" s="74"/>
      <c r="D136" s="75"/>
      <c r="G136" s="162"/>
    </row>
    <row r="137" spans="1:7" s="41" customFormat="1" x14ac:dyDescent="0.25">
      <c r="A137" s="154"/>
      <c r="B137" s="74"/>
      <c r="D137" s="75"/>
      <c r="G137" s="162"/>
    </row>
    <row r="138" spans="1:7" s="41" customFormat="1" x14ac:dyDescent="0.25">
      <c r="A138" s="154"/>
      <c r="B138" s="74"/>
      <c r="D138" s="75"/>
      <c r="G138" s="162"/>
    </row>
    <row r="139" spans="1:7" s="41" customFormat="1" x14ac:dyDescent="0.25">
      <c r="A139" s="154"/>
      <c r="B139" s="74"/>
      <c r="D139" s="75"/>
      <c r="G139" s="162"/>
    </row>
    <row r="140" spans="1:7" s="41" customFormat="1" x14ac:dyDescent="0.25">
      <c r="A140" s="154"/>
      <c r="B140" s="74"/>
      <c r="D140" s="75"/>
      <c r="G140" s="162"/>
    </row>
    <row r="141" spans="1:7" s="41" customFormat="1" x14ac:dyDescent="0.25">
      <c r="A141" s="154"/>
      <c r="B141" s="74"/>
      <c r="D141" s="75"/>
      <c r="G141" s="162"/>
    </row>
    <row r="142" spans="1:7" s="41" customFormat="1" x14ac:dyDescent="0.25">
      <c r="A142" s="154"/>
      <c r="B142" s="74"/>
      <c r="D142" s="75"/>
      <c r="G142" s="162"/>
    </row>
    <row r="143" spans="1:7" s="41" customFormat="1" x14ac:dyDescent="0.25">
      <c r="A143" s="154"/>
      <c r="B143" s="74"/>
      <c r="D143" s="75"/>
      <c r="G143" s="162"/>
    </row>
    <row r="144" spans="1:7" s="41" customFormat="1" x14ac:dyDescent="0.25">
      <c r="A144" s="154"/>
      <c r="B144" s="74"/>
      <c r="D144" s="75"/>
      <c r="G144" s="162"/>
    </row>
    <row r="145" spans="1:7" s="41" customFormat="1" x14ac:dyDescent="0.25">
      <c r="A145" s="154"/>
      <c r="B145" s="74"/>
      <c r="D145" s="75"/>
      <c r="G145" s="162"/>
    </row>
    <row r="146" spans="1:7" s="41" customFormat="1" x14ac:dyDescent="0.25">
      <c r="A146" s="154"/>
      <c r="B146" s="74"/>
      <c r="D146" s="75"/>
      <c r="G146" s="162"/>
    </row>
    <row r="147" spans="1:7" s="41" customFormat="1" x14ac:dyDescent="0.25">
      <c r="A147" s="154"/>
      <c r="B147" s="74"/>
      <c r="D147" s="75"/>
      <c r="G147" s="162"/>
    </row>
    <row r="148" spans="1:7" s="41" customFormat="1" x14ac:dyDescent="0.25">
      <c r="A148" s="154"/>
      <c r="B148" s="74"/>
      <c r="D148" s="75"/>
      <c r="G148" s="162"/>
    </row>
    <row r="149" spans="1:7" s="41" customFormat="1" x14ac:dyDescent="0.25">
      <c r="A149" s="154"/>
      <c r="B149" s="74"/>
      <c r="D149" s="75"/>
      <c r="G149" s="162"/>
    </row>
    <row r="150" spans="1:7" s="41" customFormat="1" x14ac:dyDescent="0.25">
      <c r="A150" s="154"/>
      <c r="B150" s="74"/>
      <c r="D150" s="75"/>
      <c r="G150" s="162"/>
    </row>
    <row r="151" spans="1:7" s="41" customFormat="1" x14ac:dyDescent="0.25">
      <c r="A151" s="154"/>
      <c r="B151" s="74"/>
      <c r="D151" s="75"/>
      <c r="G151" s="162"/>
    </row>
    <row r="152" spans="1:7" s="41" customFormat="1" x14ac:dyDescent="0.25">
      <c r="A152" s="154"/>
      <c r="B152" s="74"/>
      <c r="D152" s="75"/>
      <c r="G152" s="162"/>
    </row>
    <row r="153" spans="1:7" s="41" customFormat="1" x14ac:dyDescent="0.25">
      <c r="A153" s="154"/>
      <c r="B153" s="74"/>
      <c r="D153" s="75"/>
      <c r="G153" s="162"/>
    </row>
    <row r="154" spans="1:7" s="41" customFormat="1" x14ac:dyDescent="0.25">
      <c r="A154" s="154"/>
      <c r="B154" s="74"/>
      <c r="D154" s="75"/>
      <c r="G154" s="162"/>
    </row>
    <row r="155" spans="1:7" s="41" customFormat="1" x14ac:dyDescent="0.25">
      <c r="A155" s="154"/>
      <c r="B155" s="74"/>
      <c r="D155" s="75"/>
      <c r="G155" s="162"/>
    </row>
    <row r="156" spans="1:7" s="41" customFormat="1" x14ac:dyDescent="0.25">
      <c r="A156" s="154"/>
      <c r="B156" s="74"/>
      <c r="D156" s="75"/>
      <c r="G156" s="162"/>
    </row>
    <row r="157" spans="1:7" s="41" customFormat="1" x14ac:dyDescent="0.25">
      <c r="A157" s="154"/>
      <c r="B157" s="74"/>
      <c r="D157" s="75"/>
      <c r="G157" s="162"/>
    </row>
    <row r="158" spans="1:7" s="41" customFormat="1" x14ac:dyDescent="0.25">
      <c r="A158" s="154"/>
      <c r="B158" s="74"/>
      <c r="D158" s="75"/>
      <c r="G158" s="162"/>
    </row>
    <row r="159" spans="1:7" s="41" customFormat="1" x14ac:dyDescent="0.25">
      <c r="A159" s="154"/>
      <c r="B159" s="74"/>
      <c r="D159" s="75"/>
      <c r="G159" s="162"/>
    </row>
    <row r="160" spans="1:7" s="41" customFormat="1" x14ac:dyDescent="0.25">
      <c r="A160" s="154"/>
      <c r="B160" s="74"/>
      <c r="D160" s="75"/>
      <c r="G160" s="162"/>
    </row>
    <row r="161" spans="1:7" s="41" customFormat="1" x14ac:dyDescent="0.25">
      <c r="A161" s="154"/>
      <c r="B161" s="74"/>
      <c r="D161" s="75"/>
      <c r="G161" s="162"/>
    </row>
    <row r="162" spans="1:7" s="41" customFormat="1" x14ac:dyDescent="0.25">
      <c r="A162" s="154"/>
      <c r="B162" s="74"/>
      <c r="D162" s="75"/>
      <c r="G162" s="162"/>
    </row>
    <row r="163" spans="1:7" s="41" customFormat="1" x14ac:dyDescent="0.25">
      <c r="A163" s="154"/>
      <c r="B163" s="74"/>
      <c r="D163" s="75"/>
      <c r="G163" s="162"/>
    </row>
    <row r="164" spans="1:7" s="41" customFormat="1" x14ac:dyDescent="0.25">
      <c r="A164" s="154"/>
      <c r="B164" s="74"/>
      <c r="D164" s="75"/>
      <c r="G164" s="162"/>
    </row>
    <row r="165" spans="1:7" s="41" customFormat="1" x14ac:dyDescent="0.25">
      <c r="A165" s="154"/>
      <c r="B165" s="74"/>
      <c r="D165" s="75"/>
      <c r="G165" s="162"/>
    </row>
    <row r="166" spans="1:7" s="41" customFormat="1" x14ac:dyDescent="0.25">
      <c r="A166" s="154"/>
      <c r="B166" s="74"/>
      <c r="D166" s="75"/>
      <c r="G166" s="162"/>
    </row>
    <row r="167" spans="1:7" x14ac:dyDescent="0.25">
      <c r="A167" s="154"/>
      <c r="B167" s="74"/>
      <c r="C167" s="41"/>
      <c r="D167" s="75"/>
    </row>
  </sheetData>
  <autoFilter ref="A5:G167" xr:uid="{00000000-0009-0000-0000-000004000000}">
    <filterColumn colId="0">
      <filters blank="1">
        <filter val="1"/>
        <filter val="10"/>
        <filter val="11"/>
        <filter val="12"/>
        <filter val="13"/>
        <filter val="14"/>
        <filter val="15"/>
        <filter val="16"/>
        <filter val="17"/>
        <filter val="18"/>
        <filter val="19"/>
        <filter val="2"/>
        <filter val="20"/>
        <filter val="21"/>
        <filter val="22"/>
        <filter val="23"/>
        <filter val="24"/>
        <filter val="29"/>
        <filter val="3"/>
        <filter val="30"/>
        <filter val="31"/>
        <filter val="32"/>
        <filter val="33"/>
        <filter val="4"/>
        <filter val="5"/>
        <filter val="6"/>
        <filter val="7"/>
        <filter val="8"/>
        <filter val="9"/>
      </filters>
    </filterColumn>
    <filterColumn colId="6">
      <filters blank="1"/>
    </filterColumn>
  </autoFilter>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&amp;RJoburg Property Company-Igano Group - MCC</oddHeader>
    <oddFooter>&amp;CPage &amp;P of &amp;N&amp;R&amp;A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A9CF7-112B-46DA-98F1-BB6A2F0FB3BC}">
  <sheetPr filterMode="1">
    <tabColor theme="9" tint="0.59999389629810485"/>
    <pageSetUpPr fitToPage="1"/>
  </sheetPr>
  <dimension ref="A1:G133"/>
  <sheetViews>
    <sheetView showZeros="0" view="pageBreakPreview" zoomScaleNormal="75" zoomScaleSheetLayoutView="100" workbookViewId="0">
      <pane xSplit="3" ySplit="5" topLeftCell="D56" activePane="bottomRight" state="frozen"/>
      <selection activeCell="B41" sqref="B41"/>
      <selection pane="topRight" activeCell="B41" sqref="B41"/>
      <selection pane="bottomLeft" activeCell="B41" sqref="B41"/>
      <selection pane="bottomRight" activeCell="E15" sqref="E15:E64"/>
    </sheetView>
  </sheetViews>
  <sheetFormatPr defaultColWidth="9.109375" defaultRowHeight="13.2" x14ac:dyDescent="0.25"/>
  <cols>
    <col min="1" max="1" width="8.88671875" style="155" customWidth="1"/>
    <col min="2" max="2" width="60.88671875" style="64" customWidth="1"/>
    <col min="3" max="3" width="6.88671875" style="36" customWidth="1"/>
    <col min="4" max="4" width="13.33203125" style="76" customWidth="1"/>
    <col min="5" max="5" width="19.44140625" style="36" customWidth="1"/>
    <col min="6" max="6" width="20" style="36" customWidth="1"/>
    <col min="7" max="7" width="1.5546875" style="162" customWidth="1"/>
    <col min="8" max="16384" width="9.109375" style="36"/>
  </cols>
  <sheetData>
    <row r="1" spans="1:7" s="41" customFormat="1" ht="13.8" thickBot="1" x14ac:dyDescent="0.3">
      <c r="A1" s="146"/>
      <c r="B1" s="123"/>
      <c r="C1" s="93"/>
      <c r="D1" s="53"/>
      <c r="G1" s="160"/>
    </row>
    <row r="2" spans="1:7" s="40" customFormat="1" ht="13.8" thickBot="1" x14ac:dyDescent="0.3">
      <c r="A2" s="146"/>
      <c r="B2" s="90"/>
      <c r="C2" s="93"/>
      <c r="D2" s="53"/>
      <c r="E2" s="287" t="str">
        <f>'P&amp;G'!E2:F2</f>
        <v>BOQ</v>
      </c>
      <c r="F2" s="288"/>
      <c r="G2" s="161"/>
    </row>
    <row r="3" spans="1:7" s="35" customFormat="1" ht="15.75" customHeight="1" x14ac:dyDescent="0.25">
      <c r="A3" s="147"/>
      <c r="B3" s="125" t="str">
        <f>'P&amp;G'!B3</f>
        <v>MEADOWLANDS CIVIC CENTRE</v>
      </c>
      <c r="C3" s="24"/>
      <c r="D3" s="28"/>
      <c r="E3" s="293" t="str">
        <f>'P&amp;G'!E3:F4</f>
        <v>RAND VALUE - ZAR R</v>
      </c>
      <c r="F3" s="294"/>
      <c r="G3" s="162"/>
    </row>
    <row r="4" spans="1:7" s="55" customFormat="1" ht="13.5" customHeight="1" thickBot="1" x14ac:dyDescent="0.3">
      <c r="A4" s="148" t="s">
        <v>1</v>
      </c>
      <c r="B4" s="126"/>
      <c r="C4" s="26" t="s">
        <v>1</v>
      </c>
      <c r="D4" s="27"/>
      <c r="E4" s="295"/>
      <c r="F4" s="296"/>
      <c r="G4" s="163"/>
    </row>
    <row r="5" spans="1:7" s="127" customFormat="1" ht="25.5" customHeight="1" thickBot="1" x14ac:dyDescent="0.3">
      <c r="A5" s="149" t="s">
        <v>2</v>
      </c>
      <c r="B5" s="57" t="s">
        <v>3</v>
      </c>
      <c r="C5" s="58" t="s">
        <v>4</v>
      </c>
      <c r="D5" s="59" t="s">
        <v>5</v>
      </c>
      <c r="E5" s="112" t="s">
        <v>6</v>
      </c>
      <c r="F5" s="113" t="s">
        <v>7</v>
      </c>
      <c r="G5" s="159"/>
    </row>
    <row r="6" spans="1:7" s="39" customFormat="1" x14ac:dyDescent="0.25">
      <c r="A6" s="150"/>
      <c r="B6" s="61"/>
      <c r="C6" s="62"/>
      <c r="D6" s="77"/>
      <c r="E6" s="114"/>
      <c r="F6" s="115"/>
      <c r="G6" s="159"/>
    </row>
    <row r="7" spans="1:7" x14ac:dyDescent="0.25">
      <c r="A7" s="150"/>
      <c r="B7" s="48" t="s">
        <v>120</v>
      </c>
      <c r="C7" s="62"/>
      <c r="D7" s="78">
        <v>0</v>
      </c>
      <c r="E7" s="29"/>
      <c r="F7" s="30"/>
    </row>
    <row r="8" spans="1:7" x14ac:dyDescent="0.25">
      <c r="A8" s="150"/>
      <c r="B8" s="61"/>
      <c r="C8" s="62"/>
      <c r="D8" s="78">
        <v>0</v>
      </c>
      <c r="E8" s="37"/>
      <c r="F8" s="38"/>
    </row>
    <row r="9" spans="1:7" x14ac:dyDescent="0.25">
      <c r="A9" s="150"/>
      <c r="B9" s="45" t="s">
        <v>121</v>
      </c>
      <c r="C9" s="62"/>
      <c r="D9" s="78">
        <v>0</v>
      </c>
      <c r="E9" s="29"/>
      <c r="F9" s="30"/>
    </row>
    <row r="10" spans="1:7" x14ac:dyDescent="0.25">
      <c r="A10" s="150"/>
      <c r="B10" s="42"/>
      <c r="C10" s="62"/>
      <c r="D10" s="78">
        <v>0</v>
      </c>
      <c r="E10" s="29"/>
      <c r="F10" s="30"/>
      <c r="G10" s="164"/>
    </row>
    <row r="11" spans="1:7" x14ac:dyDescent="0.25">
      <c r="A11" s="150"/>
      <c r="B11" s="227" t="s">
        <v>122</v>
      </c>
      <c r="C11" s="62"/>
      <c r="D11" s="78"/>
      <c r="E11" s="29"/>
      <c r="F11" s="30"/>
      <c r="G11" s="164"/>
    </row>
    <row r="12" spans="1:7" ht="26.4" x14ac:dyDescent="0.25">
      <c r="A12" s="150"/>
      <c r="B12" s="43" t="s">
        <v>123</v>
      </c>
      <c r="C12" s="62"/>
      <c r="D12" s="78"/>
      <c r="E12" s="29"/>
      <c r="F12" s="30"/>
      <c r="G12" s="164"/>
    </row>
    <row r="13" spans="1:7" x14ac:dyDescent="0.25">
      <c r="A13" s="150"/>
      <c r="B13" s="43"/>
      <c r="C13" s="62"/>
      <c r="D13" s="78"/>
      <c r="E13" s="29"/>
      <c r="F13" s="30"/>
      <c r="G13" s="164"/>
    </row>
    <row r="14" spans="1:7" x14ac:dyDescent="0.25">
      <c r="A14" s="150"/>
      <c r="B14" s="42" t="s">
        <v>124</v>
      </c>
      <c r="C14" s="62"/>
      <c r="D14" s="78"/>
      <c r="E14" s="29"/>
      <c r="F14" s="30"/>
      <c r="G14" s="164"/>
    </row>
    <row r="15" spans="1:7" x14ac:dyDescent="0.25">
      <c r="A15" s="150"/>
      <c r="B15" s="42" t="s">
        <v>125</v>
      </c>
      <c r="C15" s="62"/>
      <c r="D15" s="78"/>
      <c r="E15" s="29"/>
      <c r="F15" s="30"/>
      <c r="G15" s="164"/>
    </row>
    <row r="16" spans="1:7" x14ac:dyDescent="0.25">
      <c r="A16" s="228">
        <v>1</v>
      </c>
      <c r="B16" s="43" t="s">
        <v>126</v>
      </c>
      <c r="C16" s="229" t="s">
        <v>0</v>
      </c>
      <c r="D16" s="78">
        <v>203.17</v>
      </c>
      <c r="E16" s="142"/>
      <c r="F16" s="141">
        <f t="shared" ref="F16:F50" si="0">E16*D16</f>
        <v>0</v>
      </c>
      <c r="G16" s="164"/>
    </row>
    <row r="17" spans="1:7" x14ac:dyDescent="0.25">
      <c r="A17" s="151"/>
      <c r="B17" s="223" t="s">
        <v>127</v>
      </c>
      <c r="C17" s="63" t="s">
        <v>1</v>
      </c>
      <c r="D17" s="78">
        <v>0</v>
      </c>
      <c r="E17" s="142"/>
      <c r="F17" s="141">
        <f t="shared" si="0"/>
        <v>0</v>
      </c>
      <c r="G17" s="164"/>
    </row>
    <row r="18" spans="1:7" x14ac:dyDescent="0.25">
      <c r="A18" s="151">
        <v>2</v>
      </c>
      <c r="B18" s="44" t="s">
        <v>128</v>
      </c>
      <c r="C18" s="63" t="s">
        <v>2</v>
      </c>
      <c r="D18" s="78">
        <v>1</v>
      </c>
      <c r="E18" s="142"/>
      <c r="F18" s="141">
        <f t="shared" si="0"/>
        <v>0</v>
      </c>
      <c r="G18" s="164"/>
    </row>
    <row r="19" spans="1:7" s="64" customFormat="1" ht="26.4" x14ac:dyDescent="0.25">
      <c r="A19" s="151"/>
      <c r="B19" s="223" t="s">
        <v>129</v>
      </c>
      <c r="C19" s="63" t="s">
        <v>1</v>
      </c>
      <c r="D19" s="78">
        <v>0</v>
      </c>
      <c r="E19" s="142"/>
      <c r="F19" s="141">
        <f t="shared" si="0"/>
        <v>0</v>
      </c>
      <c r="G19" s="164"/>
    </row>
    <row r="20" spans="1:7" x14ac:dyDescent="0.25">
      <c r="A20" s="151">
        <v>3</v>
      </c>
      <c r="B20" s="44" t="s">
        <v>130</v>
      </c>
      <c r="C20" s="63" t="s">
        <v>0</v>
      </c>
      <c r="D20" s="78">
        <v>300.43</v>
      </c>
      <c r="E20" s="142"/>
      <c r="F20" s="141">
        <f t="shared" si="0"/>
        <v>0</v>
      </c>
      <c r="G20" s="164"/>
    </row>
    <row r="21" spans="1:7" x14ac:dyDescent="0.25">
      <c r="A21" s="151"/>
      <c r="B21" s="54"/>
      <c r="C21" s="63" t="s">
        <v>1</v>
      </c>
      <c r="D21" s="78">
        <v>0</v>
      </c>
      <c r="E21" s="29"/>
      <c r="F21" s="141">
        <f t="shared" si="0"/>
        <v>0</v>
      </c>
      <c r="G21" s="164"/>
    </row>
    <row r="22" spans="1:7" x14ac:dyDescent="0.25">
      <c r="A22" s="151"/>
      <c r="B22" s="51" t="s">
        <v>131</v>
      </c>
      <c r="C22" s="63"/>
      <c r="D22" s="78">
        <v>0</v>
      </c>
      <c r="E22" s="31"/>
      <c r="F22" s="141">
        <f t="shared" si="0"/>
        <v>0</v>
      </c>
      <c r="G22" s="164"/>
    </row>
    <row r="23" spans="1:7" ht="26.4" x14ac:dyDescent="0.25">
      <c r="A23" s="151"/>
      <c r="B23" s="51" t="s">
        <v>132</v>
      </c>
      <c r="C23" s="63"/>
      <c r="D23" s="78"/>
      <c r="E23" s="31"/>
      <c r="F23" s="141">
        <f t="shared" si="0"/>
        <v>0</v>
      </c>
      <c r="G23" s="164"/>
    </row>
    <row r="24" spans="1:7" x14ac:dyDescent="0.25">
      <c r="A24" s="151"/>
      <c r="B24" s="51" t="s">
        <v>133</v>
      </c>
      <c r="C24" s="63"/>
      <c r="D24" s="78"/>
      <c r="E24" s="31"/>
      <c r="F24" s="141">
        <f t="shared" si="0"/>
        <v>0</v>
      </c>
      <c r="G24" s="164"/>
    </row>
    <row r="25" spans="1:7" s="64" customFormat="1" x14ac:dyDescent="0.25">
      <c r="A25" s="151">
        <v>4</v>
      </c>
      <c r="B25" s="44" t="s">
        <v>134</v>
      </c>
      <c r="C25" s="63" t="s">
        <v>10</v>
      </c>
      <c r="D25" s="78">
        <v>430.11</v>
      </c>
      <c r="E25" s="142"/>
      <c r="F25" s="141">
        <f t="shared" si="0"/>
        <v>0</v>
      </c>
      <c r="G25" s="164"/>
    </row>
    <row r="26" spans="1:7" s="64" customFormat="1" x14ac:dyDescent="0.25">
      <c r="A26" s="151"/>
      <c r="B26" s="44"/>
      <c r="C26" s="63"/>
      <c r="D26" s="78"/>
      <c r="E26" s="142"/>
      <c r="F26" s="141">
        <f t="shared" si="0"/>
        <v>0</v>
      </c>
      <c r="G26" s="164"/>
    </row>
    <row r="27" spans="1:7" x14ac:dyDescent="0.25">
      <c r="A27" s="151"/>
      <c r="B27" s="51" t="s">
        <v>135</v>
      </c>
      <c r="C27" s="63"/>
      <c r="D27" s="78"/>
      <c r="E27" s="142"/>
      <c r="F27" s="141">
        <f t="shared" si="0"/>
        <v>0</v>
      </c>
      <c r="G27" s="164"/>
    </row>
    <row r="28" spans="1:7" x14ac:dyDescent="0.25">
      <c r="A28" s="151">
        <v>5</v>
      </c>
      <c r="B28" s="44" t="s">
        <v>136</v>
      </c>
      <c r="C28" s="63" t="s">
        <v>0</v>
      </c>
      <c r="D28" s="78">
        <v>53.1</v>
      </c>
      <c r="E28" s="142"/>
      <c r="F28" s="141">
        <f t="shared" si="0"/>
        <v>0</v>
      </c>
      <c r="G28" s="164"/>
    </row>
    <row r="29" spans="1:7" x14ac:dyDescent="0.25">
      <c r="A29" s="151">
        <v>6</v>
      </c>
      <c r="B29" s="44" t="s">
        <v>137</v>
      </c>
      <c r="C29" s="63" t="s">
        <v>0</v>
      </c>
      <c r="D29" s="78">
        <v>83.22</v>
      </c>
      <c r="E29" s="142"/>
      <c r="F29" s="141">
        <f t="shared" si="0"/>
        <v>0</v>
      </c>
      <c r="G29" s="164"/>
    </row>
    <row r="30" spans="1:7" x14ac:dyDescent="0.25">
      <c r="A30" s="151"/>
      <c r="B30" s="44"/>
      <c r="C30" s="63"/>
      <c r="D30" s="78"/>
      <c r="E30" s="142"/>
      <c r="F30" s="141">
        <f t="shared" si="0"/>
        <v>0</v>
      </c>
      <c r="G30" s="164"/>
    </row>
    <row r="31" spans="1:7" x14ac:dyDescent="0.25">
      <c r="A31" s="151"/>
      <c r="B31" s="51" t="s">
        <v>138</v>
      </c>
      <c r="C31" s="63"/>
      <c r="D31" s="78"/>
      <c r="E31" s="142"/>
      <c r="F31" s="141">
        <f t="shared" si="0"/>
        <v>0</v>
      </c>
      <c r="G31" s="164"/>
    </row>
    <row r="32" spans="1:7" ht="26.4" x14ac:dyDescent="0.25">
      <c r="A32" s="151"/>
      <c r="B32" s="51" t="s">
        <v>139</v>
      </c>
      <c r="C32" s="63"/>
      <c r="D32" s="78"/>
      <c r="E32" s="142"/>
      <c r="F32" s="141">
        <f t="shared" si="0"/>
        <v>0</v>
      </c>
      <c r="G32" s="164"/>
    </row>
    <row r="33" spans="1:7" x14ac:dyDescent="0.25">
      <c r="A33" s="151">
        <v>7</v>
      </c>
      <c r="B33" s="44" t="s">
        <v>140</v>
      </c>
      <c r="C33" s="63" t="s">
        <v>9</v>
      </c>
      <c r="D33" s="78">
        <v>1120</v>
      </c>
      <c r="E33" s="142"/>
      <c r="F33" s="141">
        <f t="shared" si="0"/>
        <v>0</v>
      </c>
      <c r="G33" s="164"/>
    </row>
    <row r="34" spans="1:7" x14ac:dyDescent="0.25">
      <c r="A34" s="151">
        <v>8</v>
      </c>
      <c r="B34" s="54" t="s">
        <v>141</v>
      </c>
      <c r="C34" s="63" t="s">
        <v>10</v>
      </c>
      <c r="D34" s="78">
        <v>792</v>
      </c>
      <c r="E34" s="142"/>
      <c r="F34" s="141">
        <f t="shared" si="0"/>
        <v>0</v>
      </c>
      <c r="G34" s="164"/>
    </row>
    <row r="35" spans="1:7" x14ac:dyDescent="0.25">
      <c r="A35" s="151"/>
      <c r="B35" s="54"/>
      <c r="C35" s="63"/>
      <c r="D35" s="78"/>
      <c r="E35" s="142"/>
      <c r="F35" s="141">
        <f t="shared" si="0"/>
        <v>0</v>
      </c>
      <c r="G35" s="164"/>
    </row>
    <row r="36" spans="1:7" x14ac:dyDescent="0.25">
      <c r="A36" s="151"/>
      <c r="B36" s="51" t="s">
        <v>142</v>
      </c>
      <c r="C36" s="63"/>
      <c r="D36" s="78"/>
      <c r="E36" s="142"/>
      <c r="F36" s="141"/>
      <c r="G36" s="164"/>
    </row>
    <row r="37" spans="1:7" ht="52.8" x14ac:dyDescent="0.25">
      <c r="A37" s="151">
        <v>9</v>
      </c>
      <c r="B37" s="44" t="s">
        <v>143</v>
      </c>
      <c r="C37" s="63" t="s">
        <v>9</v>
      </c>
      <c r="D37" s="78">
        <v>362</v>
      </c>
      <c r="E37" s="142"/>
      <c r="F37" s="141">
        <f t="shared" si="0"/>
        <v>0</v>
      </c>
      <c r="G37" s="164"/>
    </row>
    <row r="38" spans="1:7" x14ac:dyDescent="0.25">
      <c r="A38" s="151"/>
      <c r="B38" s="44"/>
      <c r="C38" s="63"/>
      <c r="D38" s="78"/>
      <c r="E38" s="142"/>
      <c r="F38" s="141"/>
      <c r="G38" s="164"/>
    </row>
    <row r="39" spans="1:7" ht="11.4" customHeight="1" x14ac:dyDescent="0.25">
      <c r="A39" s="151"/>
      <c r="B39" s="51" t="s">
        <v>144</v>
      </c>
      <c r="C39" s="63"/>
      <c r="D39" s="78"/>
      <c r="E39" s="142"/>
      <c r="F39" s="141">
        <f t="shared" si="0"/>
        <v>0</v>
      </c>
      <c r="G39" s="164"/>
    </row>
    <row r="40" spans="1:7" x14ac:dyDescent="0.25">
      <c r="A40" s="151"/>
      <c r="B40" s="51" t="s">
        <v>145</v>
      </c>
      <c r="C40" s="63"/>
      <c r="D40" s="78"/>
      <c r="E40" s="142"/>
      <c r="F40" s="141">
        <f t="shared" si="0"/>
        <v>0</v>
      </c>
      <c r="G40" s="164"/>
    </row>
    <row r="41" spans="1:7" x14ac:dyDescent="0.25">
      <c r="A41" s="151">
        <v>10</v>
      </c>
      <c r="B41" s="44" t="s">
        <v>146</v>
      </c>
      <c r="C41" s="63" t="s">
        <v>8</v>
      </c>
      <c r="D41" s="78">
        <v>12</v>
      </c>
      <c r="E41" s="142"/>
      <c r="F41" s="141">
        <f t="shared" si="0"/>
        <v>0</v>
      </c>
      <c r="G41" s="164"/>
    </row>
    <row r="42" spans="1:7" x14ac:dyDescent="0.25">
      <c r="A42" s="151"/>
      <c r="B42" s="51"/>
      <c r="C42" s="63"/>
      <c r="D42" s="78"/>
      <c r="E42" s="142"/>
      <c r="F42" s="141"/>
      <c r="G42" s="164"/>
    </row>
    <row r="43" spans="1:7" x14ac:dyDescent="0.25">
      <c r="A43" s="151"/>
      <c r="B43" s="44"/>
      <c r="C43" s="63"/>
      <c r="D43" s="78"/>
      <c r="E43" s="142"/>
      <c r="F43" s="141">
        <f t="shared" si="0"/>
        <v>0</v>
      </c>
      <c r="G43" s="164"/>
    </row>
    <row r="44" spans="1:7" x14ac:dyDescent="0.25">
      <c r="A44" s="151"/>
      <c r="B44" s="44"/>
      <c r="C44" s="63"/>
      <c r="D44" s="78"/>
      <c r="E44" s="142"/>
      <c r="F44" s="141">
        <f t="shared" si="0"/>
        <v>0</v>
      </c>
      <c r="G44" s="164"/>
    </row>
    <row r="45" spans="1:7" x14ac:dyDescent="0.25">
      <c r="A45" s="151"/>
      <c r="B45" s="51"/>
      <c r="C45" s="63"/>
      <c r="D45" s="78"/>
      <c r="E45" s="142"/>
      <c r="F45" s="141">
        <f t="shared" si="0"/>
        <v>0</v>
      </c>
      <c r="G45" s="164"/>
    </row>
    <row r="46" spans="1:7" x14ac:dyDescent="0.25">
      <c r="A46" s="151"/>
      <c r="B46" s="44"/>
      <c r="C46" s="63"/>
      <c r="D46" s="78"/>
      <c r="E46" s="142"/>
      <c r="F46" s="141">
        <f t="shared" si="0"/>
        <v>0</v>
      </c>
      <c r="G46" s="164"/>
    </row>
    <row r="47" spans="1:7" x14ac:dyDescent="0.25">
      <c r="A47" s="151"/>
      <c r="B47" s="54"/>
      <c r="C47" s="63"/>
      <c r="D47" s="78"/>
      <c r="E47" s="142"/>
      <c r="F47" s="141">
        <f t="shared" si="0"/>
        <v>0</v>
      </c>
      <c r="G47" s="164"/>
    </row>
    <row r="48" spans="1:7" x14ac:dyDescent="0.25">
      <c r="A48" s="151"/>
      <c r="B48" s="44"/>
      <c r="C48" s="63"/>
      <c r="D48" s="78"/>
      <c r="E48" s="142"/>
      <c r="F48" s="141">
        <f t="shared" si="0"/>
        <v>0</v>
      </c>
      <c r="G48" s="164"/>
    </row>
    <row r="49" spans="1:7" x14ac:dyDescent="0.25">
      <c r="A49" s="151"/>
      <c r="B49" s="44"/>
      <c r="C49" s="63"/>
      <c r="D49" s="78"/>
      <c r="E49" s="142"/>
      <c r="F49" s="141">
        <f t="shared" si="0"/>
        <v>0</v>
      </c>
      <c r="G49" s="164"/>
    </row>
    <row r="50" spans="1:7" x14ac:dyDescent="0.25">
      <c r="A50" s="151"/>
      <c r="B50" s="44"/>
      <c r="C50" s="63"/>
      <c r="D50" s="78"/>
      <c r="E50" s="142"/>
      <c r="F50" s="141">
        <f t="shared" si="0"/>
        <v>0</v>
      </c>
      <c r="G50" s="164"/>
    </row>
    <row r="51" spans="1:7" x14ac:dyDescent="0.25">
      <c r="A51" s="151"/>
      <c r="B51" s="48"/>
      <c r="C51" s="63"/>
      <c r="D51" s="78"/>
      <c r="E51" s="142"/>
      <c r="F51" s="141">
        <f t="shared" ref="F51:F65" si="1">E51*D51</f>
        <v>0</v>
      </c>
      <c r="G51" s="164"/>
    </row>
    <row r="52" spans="1:7" x14ac:dyDescent="0.25">
      <c r="A52" s="151"/>
      <c r="B52" s="51"/>
      <c r="C52" s="63"/>
      <c r="D52" s="78"/>
      <c r="E52" s="142"/>
      <c r="F52" s="141">
        <f t="shared" si="1"/>
        <v>0</v>
      </c>
      <c r="G52" s="164"/>
    </row>
    <row r="53" spans="1:7" x14ac:dyDescent="0.25">
      <c r="A53" s="151"/>
      <c r="B53" s="44"/>
      <c r="C53" s="63"/>
      <c r="D53" s="78"/>
      <c r="E53" s="142"/>
      <c r="F53" s="141">
        <f t="shared" si="1"/>
        <v>0</v>
      </c>
      <c r="G53" s="164"/>
    </row>
    <row r="54" spans="1:7" x14ac:dyDescent="0.25">
      <c r="A54" s="151"/>
      <c r="B54" s="44"/>
      <c r="C54" s="63"/>
      <c r="D54" s="78"/>
      <c r="E54" s="142"/>
      <c r="F54" s="141">
        <f t="shared" si="1"/>
        <v>0</v>
      </c>
      <c r="G54" s="164"/>
    </row>
    <row r="55" spans="1:7" s="65" customFormat="1" x14ac:dyDescent="0.25">
      <c r="A55" s="151"/>
      <c r="B55" s="44"/>
      <c r="C55" s="63"/>
      <c r="D55" s="78"/>
      <c r="E55" s="142"/>
      <c r="F55" s="141">
        <f t="shared" si="1"/>
        <v>0</v>
      </c>
      <c r="G55" s="164"/>
    </row>
    <row r="56" spans="1:7" x14ac:dyDescent="0.25">
      <c r="A56" s="151"/>
      <c r="B56" s="44"/>
      <c r="C56" s="63"/>
      <c r="D56" s="78"/>
      <c r="E56" s="142"/>
      <c r="F56" s="141">
        <f t="shared" si="1"/>
        <v>0</v>
      </c>
      <c r="G56" s="164"/>
    </row>
    <row r="57" spans="1:7" x14ac:dyDescent="0.25">
      <c r="A57" s="151"/>
      <c r="B57" s="51"/>
      <c r="C57" s="63"/>
      <c r="D57" s="78"/>
      <c r="E57" s="142"/>
      <c r="F57" s="141">
        <f t="shared" si="1"/>
        <v>0</v>
      </c>
      <c r="G57" s="164"/>
    </row>
    <row r="58" spans="1:7" x14ac:dyDescent="0.25">
      <c r="A58" s="151"/>
      <c r="B58" s="44"/>
      <c r="C58" s="63"/>
      <c r="D58" s="78"/>
      <c r="E58" s="142"/>
      <c r="F58" s="141">
        <f t="shared" si="1"/>
        <v>0</v>
      </c>
      <c r="G58" s="164"/>
    </row>
    <row r="59" spans="1:7" x14ac:dyDescent="0.25">
      <c r="A59" s="151"/>
      <c r="B59" s="44"/>
      <c r="C59" s="63"/>
      <c r="D59" s="78"/>
      <c r="E59" s="142"/>
      <c r="F59" s="141"/>
      <c r="G59" s="164"/>
    </row>
    <row r="60" spans="1:7" x14ac:dyDescent="0.25">
      <c r="A60" s="151"/>
      <c r="B60" s="44"/>
      <c r="C60" s="63"/>
      <c r="D60" s="78"/>
      <c r="E60" s="142"/>
      <c r="F60" s="141"/>
      <c r="G60" s="164"/>
    </row>
    <row r="61" spans="1:7" x14ac:dyDescent="0.25">
      <c r="A61" s="151"/>
      <c r="B61" s="44"/>
      <c r="C61" s="63"/>
      <c r="D61" s="78"/>
      <c r="E61" s="142"/>
      <c r="F61" s="141"/>
      <c r="G61" s="164"/>
    </row>
    <row r="62" spans="1:7" x14ac:dyDescent="0.25">
      <c r="A62" s="151"/>
      <c r="B62" s="44"/>
      <c r="C62" s="63"/>
      <c r="D62" s="78"/>
      <c r="E62" s="142"/>
      <c r="F62" s="141"/>
      <c r="G62" s="164"/>
    </row>
    <row r="63" spans="1:7" x14ac:dyDescent="0.25">
      <c r="A63" s="151"/>
      <c r="B63" s="44"/>
      <c r="C63" s="63"/>
      <c r="D63" s="78"/>
      <c r="E63" s="142"/>
      <c r="F63" s="141">
        <f t="shared" si="1"/>
        <v>0</v>
      </c>
      <c r="G63" s="164"/>
    </row>
    <row r="64" spans="1:7" x14ac:dyDescent="0.25">
      <c r="A64" s="151"/>
      <c r="B64" s="48"/>
      <c r="C64" s="63"/>
      <c r="D64" s="78"/>
      <c r="E64" s="142"/>
      <c r="F64" s="141">
        <f t="shared" si="1"/>
        <v>0</v>
      </c>
      <c r="G64" s="164"/>
    </row>
    <row r="65" spans="1:7" x14ac:dyDescent="0.25">
      <c r="A65" s="151"/>
      <c r="B65" s="48"/>
      <c r="C65" s="63"/>
      <c r="D65" s="78"/>
      <c r="E65" s="142"/>
      <c r="F65" s="141">
        <f t="shared" si="1"/>
        <v>0</v>
      </c>
      <c r="G65" s="164"/>
    </row>
    <row r="66" spans="1:7" ht="13.8" thickBot="1" x14ac:dyDescent="0.3">
      <c r="A66" s="151"/>
      <c r="B66" s="54"/>
      <c r="C66" s="63"/>
      <c r="D66" s="78"/>
      <c r="E66" s="142"/>
      <c r="F66" s="141">
        <f t="shared" ref="F66" si="2">E66*D66</f>
        <v>0</v>
      </c>
      <c r="G66" s="164" t="s">
        <v>35</v>
      </c>
    </row>
    <row r="67" spans="1:7" ht="13.8" thickBot="1" x14ac:dyDescent="0.3">
      <c r="A67" s="156"/>
      <c r="B67" s="47" t="s">
        <v>11</v>
      </c>
      <c r="C67" s="66"/>
      <c r="D67" s="79"/>
      <c r="E67" s="144"/>
      <c r="F67" s="224">
        <f>SUM(F6:F66)</f>
        <v>0</v>
      </c>
    </row>
    <row r="68" spans="1:7" s="22" customFormat="1" x14ac:dyDescent="0.25">
      <c r="A68" s="151"/>
      <c r="B68" s="43"/>
      <c r="C68" s="67"/>
      <c r="D68" s="80"/>
      <c r="E68" s="68"/>
      <c r="F68" s="69"/>
      <c r="G68" s="162"/>
    </row>
    <row r="69" spans="1:7" s="22" customFormat="1" x14ac:dyDescent="0.25">
      <c r="A69" s="152"/>
      <c r="B69" s="48" t="str">
        <f>CONCATENATE("SUMMARY ",B7)</f>
        <v>SUMMARY SECTION NO 3 - BOUNDARY WALL AND FENCING</v>
      </c>
      <c r="C69" s="33"/>
      <c r="D69" s="49"/>
      <c r="E69" s="68"/>
      <c r="F69" s="70"/>
      <c r="G69" s="162"/>
    </row>
    <row r="70" spans="1:7" s="22" customFormat="1" x14ac:dyDescent="0.25">
      <c r="A70" s="152"/>
      <c r="B70" s="34" t="str">
        <f>B9</f>
        <v>BILL NO 1 - BOUNDARY WALL AND FENCING</v>
      </c>
      <c r="C70" s="33"/>
      <c r="D70" s="49"/>
      <c r="E70" s="68"/>
      <c r="F70" s="225">
        <f>F67</f>
        <v>0</v>
      </c>
      <c r="G70" s="162"/>
    </row>
    <row r="71" spans="1:7" s="22" customFormat="1" x14ac:dyDescent="0.25">
      <c r="A71" s="152"/>
      <c r="B71" s="50" t="str">
        <f>CONCATENATE("TOTAL ",B7)</f>
        <v>TOTAL SECTION NO 3 - BOUNDARY WALL AND FENCING</v>
      </c>
      <c r="C71" s="33"/>
      <c r="D71" s="49"/>
      <c r="E71" s="68"/>
      <c r="F71" s="226">
        <f>SUM(F70:F70)</f>
        <v>0</v>
      </c>
      <c r="G71" s="162"/>
    </row>
    <row r="72" spans="1:7" s="22" customFormat="1" ht="13.8" thickBot="1" x14ac:dyDescent="0.3">
      <c r="A72" s="153"/>
      <c r="B72" s="71"/>
      <c r="C72" s="32"/>
      <c r="D72" s="46"/>
      <c r="E72" s="72"/>
      <c r="F72" s="73"/>
      <c r="G72" s="162"/>
    </row>
    <row r="73" spans="1:7" s="41" customFormat="1" x14ac:dyDescent="0.25">
      <c r="A73" s="154"/>
      <c r="B73" s="74"/>
      <c r="D73" s="75"/>
      <c r="G73" s="162"/>
    </row>
    <row r="74" spans="1:7" s="41" customFormat="1" x14ac:dyDescent="0.25">
      <c r="A74" s="154"/>
      <c r="B74" s="74"/>
      <c r="D74" s="173"/>
      <c r="G74" s="162"/>
    </row>
    <row r="75" spans="1:7" s="41" customFormat="1" x14ac:dyDescent="0.25">
      <c r="A75" s="154"/>
      <c r="B75" s="74"/>
      <c r="D75" s="75"/>
      <c r="G75" s="162"/>
    </row>
    <row r="76" spans="1:7" s="41" customFormat="1" x14ac:dyDescent="0.25">
      <c r="A76" s="154"/>
      <c r="B76" s="74"/>
      <c r="D76" s="75"/>
      <c r="G76" s="162"/>
    </row>
    <row r="77" spans="1:7" s="41" customFormat="1" x14ac:dyDescent="0.25">
      <c r="A77" s="154"/>
      <c r="B77" s="74"/>
      <c r="D77" s="75"/>
      <c r="G77" s="162"/>
    </row>
    <row r="78" spans="1:7" s="41" customFormat="1" x14ac:dyDescent="0.25">
      <c r="A78" s="154"/>
      <c r="B78" s="74"/>
      <c r="D78" s="75"/>
      <c r="G78" s="162"/>
    </row>
    <row r="79" spans="1:7" s="41" customFormat="1" x14ac:dyDescent="0.25">
      <c r="A79" s="154"/>
      <c r="B79" s="74"/>
      <c r="D79" s="75"/>
      <c r="G79" s="162"/>
    </row>
    <row r="80" spans="1:7" s="41" customFormat="1" x14ac:dyDescent="0.25">
      <c r="A80" s="154"/>
      <c r="B80" s="74"/>
      <c r="D80" s="75"/>
      <c r="G80" s="162"/>
    </row>
    <row r="81" spans="1:7" s="41" customFormat="1" x14ac:dyDescent="0.25">
      <c r="A81" s="154"/>
      <c r="B81" s="74"/>
      <c r="D81" s="75"/>
      <c r="G81" s="162"/>
    </row>
    <row r="82" spans="1:7" s="41" customFormat="1" x14ac:dyDescent="0.25">
      <c r="A82" s="154"/>
      <c r="B82" s="74"/>
      <c r="D82" s="75"/>
      <c r="G82" s="162"/>
    </row>
    <row r="83" spans="1:7" s="41" customFormat="1" x14ac:dyDescent="0.25">
      <c r="A83" s="154"/>
      <c r="B83" s="74"/>
      <c r="D83" s="75"/>
      <c r="G83" s="162"/>
    </row>
    <row r="84" spans="1:7" s="41" customFormat="1" x14ac:dyDescent="0.25">
      <c r="A84" s="154"/>
      <c r="B84" s="74"/>
      <c r="D84" s="75"/>
      <c r="G84" s="162"/>
    </row>
    <row r="85" spans="1:7" s="41" customFormat="1" x14ac:dyDescent="0.25">
      <c r="A85" s="154"/>
      <c r="B85" s="74"/>
      <c r="D85" s="75"/>
      <c r="G85" s="162"/>
    </row>
    <row r="86" spans="1:7" s="41" customFormat="1" x14ac:dyDescent="0.25">
      <c r="A86" s="154"/>
      <c r="B86" s="74"/>
      <c r="D86" s="75"/>
      <c r="G86" s="162"/>
    </row>
    <row r="87" spans="1:7" s="41" customFormat="1" x14ac:dyDescent="0.25">
      <c r="A87" s="154"/>
      <c r="B87" s="74"/>
      <c r="D87" s="75"/>
      <c r="G87" s="162"/>
    </row>
    <row r="88" spans="1:7" s="41" customFormat="1" x14ac:dyDescent="0.25">
      <c r="A88" s="154"/>
      <c r="B88" s="74"/>
      <c r="D88" s="75"/>
      <c r="G88" s="162"/>
    </row>
    <row r="89" spans="1:7" s="41" customFormat="1" x14ac:dyDescent="0.25">
      <c r="A89" s="154"/>
      <c r="B89" s="74"/>
      <c r="D89" s="75"/>
      <c r="G89" s="162"/>
    </row>
    <row r="90" spans="1:7" s="41" customFormat="1" x14ac:dyDescent="0.25">
      <c r="A90" s="154"/>
      <c r="B90" s="74"/>
      <c r="D90" s="75"/>
      <c r="G90" s="162"/>
    </row>
    <row r="91" spans="1:7" s="41" customFormat="1" x14ac:dyDescent="0.25">
      <c r="A91" s="154"/>
      <c r="B91" s="74"/>
      <c r="D91" s="75"/>
      <c r="G91" s="162"/>
    </row>
    <row r="92" spans="1:7" s="41" customFormat="1" x14ac:dyDescent="0.25">
      <c r="A92" s="154"/>
      <c r="B92" s="74"/>
      <c r="D92" s="75"/>
      <c r="G92" s="162"/>
    </row>
    <row r="93" spans="1:7" s="41" customFormat="1" x14ac:dyDescent="0.25">
      <c r="A93" s="154"/>
      <c r="B93" s="74"/>
      <c r="D93" s="75"/>
      <c r="G93" s="162"/>
    </row>
    <row r="94" spans="1:7" s="41" customFormat="1" x14ac:dyDescent="0.25">
      <c r="A94" s="154"/>
      <c r="B94" s="74"/>
      <c r="D94" s="75"/>
      <c r="G94" s="162"/>
    </row>
    <row r="95" spans="1:7" s="41" customFormat="1" x14ac:dyDescent="0.25">
      <c r="A95" s="154"/>
      <c r="B95" s="74"/>
      <c r="D95" s="75"/>
      <c r="G95" s="162"/>
    </row>
    <row r="96" spans="1:7" s="41" customFormat="1" x14ac:dyDescent="0.25">
      <c r="A96" s="154"/>
      <c r="B96" s="74"/>
      <c r="D96" s="75"/>
      <c r="G96" s="162"/>
    </row>
    <row r="97" spans="1:7" s="41" customFormat="1" x14ac:dyDescent="0.25">
      <c r="A97" s="154"/>
      <c r="B97" s="74"/>
      <c r="D97" s="75"/>
      <c r="G97" s="162"/>
    </row>
    <row r="98" spans="1:7" s="41" customFormat="1" x14ac:dyDescent="0.25">
      <c r="A98" s="154"/>
      <c r="B98" s="74"/>
      <c r="D98" s="75"/>
      <c r="G98" s="162"/>
    </row>
    <row r="99" spans="1:7" s="41" customFormat="1" x14ac:dyDescent="0.25">
      <c r="A99" s="154"/>
      <c r="B99" s="74"/>
      <c r="D99" s="75"/>
      <c r="G99" s="162"/>
    </row>
    <row r="100" spans="1:7" s="41" customFormat="1" x14ac:dyDescent="0.25">
      <c r="A100" s="154"/>
      <c r="B100" s="74"/>
      <c r="D100" s="75"/>
      <c r="G100" s="162"/>
    </row>
    <row r="101" spans="1:7" s="41" customFormat="1" x14ac:dyDescent="0.25">
      <c r="A101" s="154"/>
      <c r="B101" s="74"/>
      <c r="D101" s="75"/>
      <c r="G101" s="162"/>
    </row>
    <row r="102" spans="1:7" s="41" customFormat="1" x14ac:dyDescent="0.25">
      <c r="A102" s="154"/>
      <c r="B102" s="74"/>
      <c r="D102" s="75"/>
      <c r="G102" s="162"/>
    </row>
    <row r="103" spans="1:7" s="41" customFormat="1" x14ac:dyDescent="0.25">
      <c r="A103" s="154"/>
      <c r="B103" s="74"/>
      <c r="D103" s="75"/>
      <c r="G103" s="162"/>
    </row>
    <row r="104" spans="1:7" s="41" customFormat="1" x14ac:dyDescent="0.25">
      <c r="A104" s="154"/>
      <c r="B104" s="74"/>
      <c r="D104" s="75"/>
      <c r="G104" s="162"/>
    </row>
    <row r="105" spans="1:7" s="41" customFormat="1" x14ac:dyDescent="0.25">
      <c r="A105" s="154"/>
      <c r="B105" s="74"/>
      <c r="D105" s="75"/>
      <c r="G105" s="162"/>
    </row>
    <row r="106" spans="1:7" s="41" customFormat="1" x14ac:dyDescent="0.25">
      <c r="A106" s="154"/>
      <c r="B106" s="74"/>
      <c r="D106" s="75"/>
      <c r="G106" s="162"/>
    </row>
    <row r="107" spans="1:7" s="41" customFormat="1" x14ac:dyDescent="0.25">
      <c r="A107" s="154"/>
      <c r="B107" s="74"/>
      <c r="D107" s="75"/>
      <c r="G107" s="162"/>
    </row>
    <row r="108" spans="1:7" s="41" customFormat="1" x14ac:dyDescent="0.25">
      <c r="A108" s="154"/>
      <c r="B108" s="74"/>
      <c r="D108" s="75"/>
      <c r="G108" s="162"/>
    </row>
    <row r="109" spans="1:7" s="41" customFormat="1" x14ac:dyDescent="0.25">
      <c r="A109" s="154"/>
      <c r="B109" s="74"/>
      <c r="D109" s="75"/>
      <c r="G109" s="162"/>
    </row>
    <row r="110" spans="1:7" s="41" customFormat="1" x14ac:dyDescent="0.25">
      <c r="A110" s="154"/>
      <c r="B110" s="74"/>
      <c r="D110" s="75"/>
      <c r="G110" s="162"/>
    </row>
    <row r="111" spans="1:7" s="41" customFormat="1" x14ac:dyDescent="0.25">
      <c r="A111" s="154"/>
      <c r="B111" s="74"/>
      <c r="D111" s="75"/>
      <c r="G111" s="162"/>
    </row>
    <row r="112" spans="1:7" s="41" customFormat="1" x14ac:dyDescent="0.25">
      <c r="A112" s="154"/>
      <c r="B112" s="74"/>
      <c r="D112" s="75"/>
      <c r="G112" s="162"/>
    </row>
    <row r="113" spans="1:7" s="41" customFormat="1" x14ac:dyDescent="0.25">
      <c r="A113" s="154"/>
      <c r="B113" s="74"/>
      <c r="D113" s="75"/>
      <c r="G113" s="162"/>
    </row>
    <row r="114" spans="1:7" s="41" customFormat="1" x14ac:dyDescent="0.25">
      <c r="A114" s="154"/>
      <c r="B114" s="74"/>
      <c r="D114" s="75"/>
      <c r="G114" s="162"/>
    </row>
    <row r="115" spans="1:7" s="41" customFormat="1" x14ac:dyDescent="0.25">
      <c r="A115" s="154"/>
      <c r="B115" s="74"/>
      <c r="D115" s="75"/>
      <c r="G115" s="162"/>
    </row>
    <row r="116" spans="1:7" s="41" customFormat="1" x14ac:dyDescent="0.25">
      <c r="A116" s="154"/>
      <c r="B116" s="74"/>
      <c r="D116" s="75"/>
      <c r="G116" s="162"/>
    </row>
    <row r="117" spans="1:7" s="41" customFormat="1" x14ac:dyDescent="0.25">
      <c r="A117" s="154"/>
      <c r="B117" s="74"/>
      <c r="D117" s="75"/>
      <c r="G117" s="162"/>
    </row>
    <row r="118" spans="1:7" s="41" customFormat="1" x14ac:dyDescent="0.25">
      <c r="A118" s="154"/>
      <c r="B118" s="74"/>
      <c r="D118" s="75"/>
      <c r="G118" s="162"/>
    </row>
    <row r="119" spans="1:7" s="41" customFormat="1" x14ac:dyDescent="0.25">
      <c r="A119" s="154"/>
      <c r="B119" s="74"/>
      <c r="D119" s="75"/>
      <c r="G119" s="162"/>
    </row>
    <row r="120" spans="1:7" s="41" customFormat="1" x14ac:dyDescent="0.25">
      <c r="A120" s="154"/>
      <c r="B120" s="74"/>
      <c r="D120" s="75"/>
      <c r="G120" s="162"/>
    </row>
    <row r="121" spans="1:7" s="41" customFormat="1" x14ac:dyDescent="0.25">
      <c r="A121" s="154"/>
      <c r="B121" s="74"/>
      <c r="D121" s="75"/>
      <c r="G121" s="162"/>
    </row>
    <row r="122" spans="1:7" s="41" customFormat="1" x14ac:dyDescent="0.25">
      <c r="A122" s="154"/>
      <c r="B122" s="74"/>
      <c r="D122" s="75"/>
      <c r="G122" s="162"/>
    </row>
    <row r="123" spans="1:7" s="41" customFormat="1" x14ac:dyDescent="0.25">
      <c r="A123" s="154"/>
      <c r="B123" s="74"/>
      <c r="D123" s="75"/>
      <c r="G123" s="162"/>
    </row>
    <row r="124" spans="1:7" s="41" customFormat="1" x14ac:dyDescent="0.25">
      <c r="A124" s="154"/>
      <c r="B124" s="74"/>
      <c r="D124" s="75"/>
      <c r="G124" s="162"/>
    </row>
    <row r="125" spans="1:7" s="41" customFormat="1" x14ac:dyDescent="0.25">
      <c r="A125" s="154"/>
      <c r="B125" s="74"/>
      <c r="D125" s="75"/>
      <c r="G125" s="162"/>
    </row>
    <row r="126" spans="1:7" s="41" customFormat="1" x14ac:dyDescent="0.25">
      <c r="A126" s="154"/>
      <c r="B126" s="74"/>
      <c r="D126" s="75"/>
      <c r="G126" s="162"/>
    </row>
    <row r="127" spans="1:7" s="41" customFormat="1" x14ac:dyDescent="0.25">
      <c r="A127" s="154"/>
      <c r="B127" s="74"/>
      <c r="D127" s="75"/>
      <c r="G127" s="162"/>
    </row>
    <row r="128" spans="1:7" s="41" customFormat="1" x14ac:dyDescent="0.25">
      <c r="A128" s="154"/>
      <c r="B128" s="74"/>
      <c r="D128" s="75"/>
      <c r="G128" s="162"/>
    </row>
    <row r="129" spans="1:7" s="41" customFormat="1" x14ac:dyDescent="0.25">
      <c r="A129" s="154"/>
      <c r="B129" s="74"/>
      <c r="D129" s="75"/>
      <c r="G129" s="162"/>
    </row>
    <row r="130" spans="1:7" s="41" customFormat="1" x14ac:dyDescent="0.25">
      <c r="A130" s="154"/>
      <c r="B130" s="74"/>
      <c r="D130" s="75"/>
      <c r="G130" s="162"/>
    </row>
    <row r="131" spans="1:7" s="41" customFormat="1" x14ac:dyDescent="0.25">
      <c r="A131" s="154"/>
      <c r="B131" s="74"/>
      <c r="D131" s="75"/>
      <c r="G131" s="162"/>
    </row>
    <row r="132" spans="1:7" s="41" customFormat="1" x14ac:dyDescent="0.25">
      <c r="A132" s="154"/>
      <c r="B132" s="74"/>
      <c r="D132" s="75"/>
      <c r="G132" s="162"/>
    </row>
    <row r="133" spans="1:7" x14ac:dyDescent="0.25">
      <c r="A133" s="154"/>
      <c r="B133" s="74"/>
      <c r="C133" s="41"/>
      <c r="D133" s="75"/>
    </row>
  </sheetData>
  <autoFilter ref="A5:G133" xr:uid="{00000000-0009-0000-0000-000004000000}">
    <filterColumn colId="6">
      <filters blank="1"/>
    </filterColumn>
  </autoFilter>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&amp;RJoburg Property Company-Igano Group - MCC</oddHeader>
    <oddFooter>&amp;CPage &amp;P of &amp;N&amp;R&amp;A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EC2A4-86C5-4255-91BE-744F3C285617}">
  <sheetPr filterMode="1">
    <tabColor theme="9" tint="0.59999389629810485"/>
    <pageSetUpPr fitToPage="1"/>
  </sheetPr>
  <dimension ref="A1:G115"/>
  <sheetViews>
    <sheetView showZeros="0" view="pageBreakPreview" zoomScaleNormal="75" zoomScaleSheetLayoutView="100" workbookViewId="0">
      <pane xSplit="3" ySplit="5" topLeftCell="D6" activePane="bottomRight" state="frozen"/>
      <selection activeCell="B41" sqref="B41"/>
      <selection pane="topRight" activeCell="B41" sqref="B41"/>
      <selection pane="bottomLeft" activeCell="B41" sqref="B41"/>
      <selection pane="bottomRight" activeCell="E1" sqref="E1"/>
    </sheetView>
  </sheetViews>
  <sheetFormatPr defaultColWidth="9.109375" defaultRowHeight="13.2" x14ac:dyDescent="0.25"/>
  <cols>
    <col min="1" max="1" width="8.88671875" style="155" customWidth="1"/>
    <col min="2" max="2" width="60.88671875" style="64" customWidth="1"/>
    <col min="3" max="3" width="6.88671875" style="36" customWidth="1"/>
    <col min="4" max="4" width="13.33203125" style="76" customWidth="1"/>
    <col min="5" max="5" width="19.44140625" style="36" customWidth="1"/>
    <col min="6" max="6" width="20" style="36" customWidth="1"/>
    <col min="7" max="7" width="1.5546875" style="162" customWidth="1"/>
    <col min="8" max="16384" width="9.109375" style="36"/>
  </cols>
  <sheetData>
    <row r="1" spans="1:7" s="41" customFormat="1" ht="13.8" thickBot="1" x14ac:dyDescent="0.3">
      <c r="A1" s="146"/>
      <c r="B1" s="123"/>
      <c r="C1" s="93"/>
      <c r="D1" s="53"/>
      <c r="G1" s="160"/>
    </row>
    <row r="2" spans="1:7" s="40" customFormat="1" ht="13.8" thickBot="1" x14ac:dyDescent="0.3">
      <c r="A2" s="146"/>
      <c r="B2" s="90"/>
      <c r="C2" s="93"/>
      <c r="D2" s="53"/>
      <c r="E2" s="287" t="str">
        <f>'P&amp;G'!E2:F2</f>
        <v>BOQ</v>
      </c>
      <c r="F2" s="288"/>
      <c r="G2" s="161"/>
    </row>
    <row r="3" spans="1:7" s="35" customFormat="1" ht="15.75" customHeight="1" x14ac:dyDescent="0.25">
      <c r="A3" s="147"/>
      <c r="B3" s="125" t="str">
        <f>'P&amp;G'!B3</f>
        <v>MEADOWLANDS CIVIC CENTRE</v>
      </c>
      <c r="C3" s="24"/>
      <c r="D3" s="28"/>
      <c r="E3" s="293" t="str">
        <f>'P&amp;G'!E3:F4</f>
        <v>RAND VALUE - ZAR R</v>
      </c>
      <c r="F3" s="294"/>
      <c r="G3" s="162"/>
    </row>
    <row r="4" spans="1:7" s="55" customFormat="1" ht="13.5" customHeight="1" thickBot="1" x14ac:dyDescent="0.3">
      <c r="A4" s="148" t="s">
        <v>1</v>
      </c>
      <c r="B4" s="126"/>
      <c r="C4" s="26" t="s">
        <v>1</v>
      </c>
      <c r="D4" s="27"/>
      <c r="E4" s="295"/>
      <c r="F4" s="296"/>
      <c r="G4" s="163"/>
    </row>
    <row r="5" spans="1:7" s="127" customFormat="1" ht="25.5" customHeight="1" thickBot="1" x14ac:dyDescent="0.3">
      <c r="A5" s="149" t="s">
        <v>2</v>
      </c>
      <c r="B5" s="57" t="s">
        <v>3</v>
      </c>
      <c r="C5" s="58" t="s">
        <v>4</v>
      </c>
      <c r="D5" s="59" t="s">
        <v>5</v>
      </c>
      <c r="E5" s="112" t="s">
        <v>6</v>
      </c>
      <c r="F5" s="113" t="s">
        <v>7</v>
      </c>
      <c r="G5" s="159"/>
    </row>
    <row r="6" spans="1:7" s="39" customFormat="1" x14ac:dyDescent="0.25">
      <c r="A6" s="150"/>
      <c r="B6" s="61"/>
      <c r="C6" s="62"/>
      <c r="D6" s="77"/>
      <c r="E6" s="114"/>
      <c r="F6" s="115"/>
      <c r="G6" s="159"/>
    </row>
    <row r="7" spans="1:7" x14ac:dyDescent="0.25">
      <c r="A7" s="150"/>
      <c r="B7" s="48" t="s">
        <v>168</v>
      </c>
      <c r="C7" s="62"/>
      <c r="D7" s="78">
        <v>0</v>
      </c>
      <c r="E7" s="29"/>
      <c r="F7" s="30"/>
    </row>
    <row r="8" spans="1:7" x14ac:dyDescent="0.25">
      <c r="A8" s="150"/>
      <c r="B8" s="61"/>
      <c r="C8" s="62"/>
      <c r="D8" s="78">
        <v>0</v>
      </c>
      <c r="E8" s="37"/>
      <c r="F8" s="38"/>
    </row>
    <row r="9" spans="1:7" x14ac:dyDescent="0.25">
      <c r="A9" s="150"/>
      <c r="B9" s="45" t="s">
        <v>167</v>
      </c>
      <c r="C9" s="62"/>
      <c r="D9" s="78">
        <v>0</v>
      </c>
      <c r="E9" s="29"/>
      <c r="F9" s="30"/>
    </row>
    <row r="10" spans="1:7" x14ac:dyDescent="0.25">
      <c r="A10" s="150"/>
      <c r="B10" s="42"/>
      <c r="C10" s="62"/>
      <c r="D10" s="78">
        <v>0</v>
      </c>
      <c r="E10" s="29"/>
      <c r="F10" s="30"/>
      <c r="G10" s="164"/>
    </row>
    <row r="11" spans="1:7" x14ac:dyDescent="0.25">
      <c r="A11" s="150"/>
      <c r="B11" s="227" t="s">
        <v>122</v>
      </c>
      <c r="C11" s="62"/>
      <c r="D11" s="78"/>
      <c r="E11" s="29"/>
      <c r="F11" s="30"/>
      <c r="G11" s="164"/>
    </row>
    <row r="12" spans="1:7" ht="26.4" x14ac:dyDescent="0.25">
      <c r="A12" s="150"/>
      <c r="B12" s="43" t="s">
        <v>123</v>
      </c>
      <c r="C12" s="62"/>
      <c r="D12" s="78"/>
      <c r="E12" s="29"/>
      <c r="F12" s="30"/>
      <c r="G12" s="164"/>
    </row>
    <row r="13" spans="1:7" x14ac:dyDescent="0.25">
      <c r="A13" s="150"/>
      <c r="B13" s="43"/>
      <c r="C13" s="62"/>
      <c r="D13" s="78"/>
      <c r="E13" s="29"/>
      <c r="F13" s="30"/>
      <c r="G13" s="164"/>
    </row>
    <row r="14" spans="1:7" x14ac:dyDescent="0.25">
      <c r="A14" s="150"/>
      <c r="B14" s="42" t="s">
        <v>147</v>
      </c>
      <c r="C14" s="62"/>
      <c r="D14" s="78"/>
      <c r="E14" s="29"/>
      <c r="F14" s="30"/>
      <c r="G14" s="164"/>
    </row>
    <row r="15" spans="1:7" ht="26.4" x14ac:dyDescent="0.25">
      <c r="A15" s="150"/>
      <c r="B15" s="42" t="s">
        <v>148</v>
      </c>
      <c r="C15" s="62"/>
      <c r="D15" s="78"/>
      <c r="E15" s="29"/>
      <c r="F15" s="30"/>
      <c r="G15" s="164"/>
    </row>
    <row r="16" spans="1:7" ht="105.6" x14ac:dyDescent="0.25">
      <c r="A16" s="228">
        <v>1</v>
      </c>
      <c r="B16" s="43" t="s">
        <v>149</v>
      </c>
      <c r="C16" s="229" t="s">
        <v>8</v>
      </c>
      <c r="D16" s="78">
        <v>16</v>
      </c>
      <c r="E16" s="142"/>
      <c r="F16" s="141">
        <f t="shared" ref="F16:F23" si="0">E16*D16</f>
        <v>0</v>
      </c>
      <c r="G16" s="164"/>
    </row>
    <row r="17" spans="1:7" x14ac:dyDescent="0.25">
      <c r="A17" s="228"/>
      <c r="B17" s="43"/>
      <c r="C17" s="229"/>
      <c r="D17" s="78"/>
      <c r="E17" s="142"/>
      <c r="F17" s="141"/>
      <c r="G17" s="164"/>
    </row>
    <row r="18" spans="1:7" x14ac:dyDescent="0.25">
      <c r="A18" s="151"/>
      <c r="B18" s="223" t="s">
        <v>150</v>
      </c>
      <c r="C18" s="63" t="s">
        <v>1</v>
      </c>
      <c r="D18" s="78">
        <v>0</v>
      </c>
      <c r="E18" s="142"/>
      <c r="F18" s="141">
        <f t="shared" si="0"/>
        <v>0</v>
      </c>
      <c r="G18" s="164"/>
    </row>
    <row r="19" spans="1:7" x14ac:dyDescent="0.25">
      <c r="A19" s="151"/>
      <c r="B19" s="51" t="s">
        <v>151</v>
      </c>
      <c r="C19" s="63"/>
      <c r="D19" s="78"/>
      <c r="E19" s="142"/>
      <c r="F19" s="141"/>
      <c r="G19" s="164"/>
    </row>
    <row r="20" spans="1:7" s="64" customFormat="1" x14ac:dyDescent="0.25">
      <c r="A20" s="151">
        <v>2</v>
      </c>
      <c r="B20" s="54" t="s">
        <v>152</v>
      </c>
      <c r="C20" s="63" t="s">
        <v>8</v>
      </c>
      <c r="D20" s="78">
        <v>14</v>
      </c>
      <c r="E20" s="142"/>
      <c r="F20" s="141">
        <f t="shared" si="0"/>
        <v>0</v>
      </c>
      <c r="G20" s="164"/>
    </row>
    <row r="21" spans="1:7" x14ac:dyDescent="0.25">
      <c r="A21" s="151"/>
      <c r="B21" s="44"/>
      <c r="C21" s="63"/>
      <c r="D21" s="78"/>
      <c r="E21" s="142"/>
      <c r="F21" s="141"/>
      <c r="G21" s="164"/>
    </row>
    <row r="22" spans="1:7" x14ac:dyDescent="0.25">
      <c r="A22" s="151"/>
      <c r="B22" s="223" t="s">
        <v>153</v>
      </c>
      <c r="C22" s="63" t="s">
        <v>1</v>
      </c>
      <c r="D22" s="78">
        <v>0</v>
      </c>
      <c r="E22" s="29"/>
      <c r="F22" s="30"/>
      <c r="G22" s="164"/>
    </row>
    <row r="23" spans="1:7" ht="26.4" x14ac:dyDescent="0.25">
      <c r="A23" s="151">
        <v>3</v>
      </c>
      <c r="B23" s="44" t="s">
        <v>154</v>
      </c>
      <c r="C23" s="63" t="s">
        <v>10</v>
      </c>
      <c r="D23" s="78">
        <v>825</v>
      </c>
      <c r="E23" s="142"/>
      <c r="F23" s="141">
        <f t="shared" si="0"/>
        <v>0</v>
      </c>
      <c r="G23" s="164"/>
    </row>
    <row r="24" spans="1:7" x14ac:dyDescent="0.25">
      <c r="A24" s="151"/>
      <c r="B24" s="51"/>
      <c r="C24" s="63"/>
      <c r="D24" s="78"/>
      <c r="E24" s="31"/>
      <c r="F24" s="30"/>
      <c r="G24" s="164"/>
    </row>
    <row r="25" spans="1:7" ht="39.6" x14ac:dyDescent="0.25">
      <c r="A25" s="151"/>
      <c r="B25" s="51" t="s">
        <v>155</v>
      </c>
      <c r="C25" s="63"/>
      <c r="D25" s="78"/>
      <c r="E25" s="31"/>
      <c r="F25" s="30"/>
      <c r="G25" s="164"/>
    </row>
    <row r="26" spans="1:7" s="64" customFormat="1" ht="26.4" x14ac:dyDescent="0.25">
      <c r="A26" s="151">
        <v>4</v>
      </c>
      <c r="B26" s="44" t="s">
        <v>156</v>
      </c>
      <c r="C26" s="63" t="s">
        <v>0</v>
      </c>
      <c r="D26" s="78">
        <v>445</v>
      </c>
      <c r="E26" s="142"/>
      <c r="F26" s="141">
        <f>E26*D26</f>
        <v>0</v>
      </c>
      <c r="G26" s="164"/>
    </row>
    <row r="27" spans="1:7" s="64" customFormat="1" x14ac:dyDescent="0.25">
      <c r="A27" s="151"/>
      <c r="B27" s="44"/>
      <c r="C27" s="63"/>
      <c r="D27" s="78"/>
      <c r="E27" s="142"/>
      <c r="F27" s="141"/>
      <c r="G27" s="164"/>
    </row>
    <row r="28" spans="1:7" x14ac:dyDescent="0.25">
      <c r="A28" s="151"/>
      <c r="B28" s="51" t="s">
        <v>157</v>
      </c>
      <c r="C28" s="63"/>
      <c r="D28" s="78"/>
      <c r="E28" s="142"/>
      <c r="F28" s="141">
        <f t="shared" ref="F28:F48" si="1">E28*D28</f>
        <v>0</v>
      </c>
      <c r="G28" s="164"/>
    </row>
    <row r="29" spans="1:7" ht="39.6" x14ac:dyDescent="0.25">
      <c r="A29" s="151">
        <v>5</v>
      </c>
      <c r="B29" s="44" t="s">
        <v>158</v>
      </c>
      <c r="C29" s="63" t="s">
        <v>10</v>
      </c>
      <c r="D29" s="78">
        <v>825</v>
      </c>
      <c r="E29" s="142"/>
      <c r="F29" s="141">
        <f t="shared" si="1"/>
        <v>0</v>
      </c>
      <c r="G29" s="164"/>
    </row>
    <row r="30" spans="1:7" x14ac:dyDescent="0.25">
      <c r="A30" s="151">
        <v>6</v>
      </c>
      <c r="B30" s="44"/>
      <c r="C30" s="63"/>
      <c r="D30" s="78"/>
      <c r="E30" s="142"/>
      <c r="F30" s="143"/>
      <c r="G30" s="164"/>
    </row>
    <row r="31" spans="1:7" x14ac:dyDescent="0.25">
      <c r="A31" s="151"/>
      <c r="B31" s="51" t="s">
        <v>159</v>
      </c>
      <c r="C31" s="63"/>
      <c r="D31" s="78"/>
      <c r="E31" s="142"/>
      <c r="F31" s="143">
        <f t="shared" si="1"/>
        <v>0</v>
      </c>
      <c r="G31" s="164"/>
    </row>
    <row r="32" spans="1:7" ht="26.4" x14ac:dyDescent="0.25">
      <c r="A32" s="151"/>
      <c r="B32" s="44" t="s">
        <v>160</v>
      </c>
      <c r="C32" s="63" t="s">
        <v>10</v>
      </c>
      <c r="D32" s="78">
        <v>825</v>
      </c>
      <c r="E32" s="142"/>
      <c r="F32" s="141">
        <f t="shared" si="1"/>
        <v>0</v>
      </c>
      <c r="G32" s="164"/>
    </row>
    <row r="33" spans="1:7" x14ac:dyDescent="0.25">
      <c r="A33" s="151"/>
      <c r="B33" s="51"/>
      <c r="C33" s="63"/>
      <c r="D33" s="78"/>
      <c r="E33" s="142"/>
      <c r="F33" s="143">
        <f t="shared" si="1"/>
        <v>0</v>
      </c>
      <c r="G33" s="164"/>
    </row>
    <row r="34" spans="1:7" ht="30" customHeight="1" x14ac:dyDescent="0.25">
      <c r="A34" s="151"/>
      <c r="B34" s="51" t="s">
        <v>161</v>
      </c>
      <c r="C34" s="63"/>
      <c r="D34" s="78"/>
      <c r="E34" s="142"/>
      <c r="F34" s="141"/>
      <c r="G34" s="164"/>
    </row>
    <row r="35" spans="1:7" x14ac:dyDescent="0.25">
      <c r="A35" s="151">
        <v>7</v>
      </c>
      <c r="B35" s="54" t="s">
        <v>162</v>
      </c>
      <c r="C35" s="63" t="s">
        <v>10</v>
      </c>
      <c r="D35" s="78">
        <v>825</v>
      </c>
      <c r="E35" s="142"/>
      <c r="F35" s="141">
        <f t="shared" si="1"/>
        <v>0</v>
      </c>
      <c r="G35" s="164"/>
    </row>
    <row r="36" spans="1:7" x14ac:dyDescent="0.25">
      <c r="A36" s="151"/>
      <c r="B36" s="54"/>
      <c r="C36" s="63"/>
      <c r="D36" s="78"/>
      <c r="E36" s="142"/>
      <c r="F36" s="141"/>
      <c r="G36" s="164"/>
    </row>
    <row r="37" spans="1:7" ht="26.4" x14ac:dyDescent="0.25">
      <c r="A37" s="151"/>
      <c r="B37" s="51" t="s">
        <v>163</v>
      </c>
      <c r="C37" s="63"/>
      <c r="D37" s="78"/>
      <c r="E37" s="142"/>
      <c r="F37" s="141">
        <f t="shared" si="1"/>
        <v>0</v>
      </c>
      <c r="G37" s="164"/>
    </row>
    <row r="38" spans="1:7" x14ac:dyDescent="0.25">
      <c r="A38" s="151">
        <v>8</v>
      </c>
      <c r="B38" s="44" t="s">
        <v>164</v>
      </c>
      <c r="C38" s="63" t="s">
        <v>9</v>
      </c>
      <c r="D38" s="78">
        <v>825</v>
      </c>
      <c r="E38" s="142"/>
      <c r="F38" s="141">
        <f t="shared" si="1"/>
        <v>0</v>
      </c>
      <c r="G38" s="164"/>
    </row>
    <row r="39" spans="1:7" x14ac:dyDescent="0.25">
      <c r="A39" s="151"/>
      <c r="B39" s="44"/>
      <c r="C39" s="63"/>
      <c r="D39" s="78"/>
      <c r="E39" s="142"/>
      <c r="F39" s="141">
        <f t="shared" si="1"/>
        <v>0</v>
      </c>
      <c r="G39" s="164"/>
    </row>
    <row r="40" spans="1:7" ht="11.4" customHeight="1" x14ac:dyDescent="0.25">
      <c r="A40" s="151"/>
      <c r="B40" s="51" t="s">
        <v>165</v>
      </c>
      <c r="C40" s="63"/>
      <c r="D40" s="78"/>
      <c r="E40" s="142"/>
      <c r="F40" s="141">
        <f t="shared" si="1"/>
        <v>0</v>
      </c>
      <c r="G40" s="164"/>
    </row>
    <row r="41" spans="1:7" ht="66" x14ac:dyDescent="0.25">
      <c r="A41" s="151">
        <v>9</v>
      </c>
      <c r="B41" s="44" t="s">
        <v>166</v>
      </c>
      <c r="C41" s="63" t="s">
        <v>9</v>
      </c>
      <c r="D41" s="78">
        <v>285</v>
      </c>
      <c r="E41" s="142"/>
      <c r="F41" s="141">
        <f t="shared" si="1"/>
        <v>0</v>
      </c>
      <c r="G41" s="164"/>
    </row>
    <row r="42" spans="1:7" x14ac:dyDescent="0.25">
      <c r="A42" s="151"/>
      <c r="B42" s="44"/>
      <c r="C42" s="63"/>
      <c r="D42" s="78"/>
      <c r="E42" s="142"/>
      <c r="F42" s="141"/>
      <c r="G42" s="164"/>
    </row>
    <row r="43" spans="1:7" x14ac:dyDescent="0.25">
      <c r="A43" s="151"/>
      <c r="B43" s="51"/>
      <c r="C43" s="63"/>
      <c r="D43" s="78"/>
      <c r="E43" s="142"/>
      <c r="F43" s="141">
        <f t="shared" si="1"/>
        <v>0</v>
      </c>
      <c r="G43" s="164"/>
    </row>
    <row r="44" spans="1:7" x14ac:dyDescent="0.25">
      <c r="A44" s="151"/>
      <c r="B44" s="44"/>
      <c r="C44" s="63"/>
      <c r="D44" s="78"/>
      <c r="E44" s="142"/>
      <c r="F44" s="141">
        <f t="shared" si="1"/>
        <v>0</v>
      </c>
      <c r="G44" s="164"/>
    </row>
    <row r="45" spans="1:7" x14ac:dyDescent="0.25">
      <c r="A45" s="151"/>
      <c r="B45" s="44"/>
      <c r="C45" s="63"/>
      <c r="D45" s="78"/>
      <c r="E45" s="142"/>
      <c r="F45" s="141">
        <f t="shared" si="1"/>
        <v>0</v>
      </c>
      <c r="G45" s="164"/>
    </row>
    <row r="46" spans="1:7" x14ac:dyDescent="0.25">
      <c r="A46" s="151"/>
      <c r="B46" s="48"/>
      <c r="C46" s="63"/>
      <c r="D46" s="78"/>
      <c r="E46" s="142"/>
      <c r="F46" s="141">
        <f t="shared" si="1"/>
        <v>0</v>
      </c>
      <c r="G46" s="164"/>
    </row>
    <row r="47" spans="1:7" x14ac:dyDescent="0.25">
      <c r="A47" s="151"/>
      <c r="B47" s="51"/>
      <c r="C47" s="63"/>
      <c r="D47" s="78"/>
      <c r="E47" s="142"/>
      <c r="F47" s="141">
        <f t="shared" si="1"/>
        <v>0</v>
      </c>
      <c r="G47" s="164"/>
    </row>
    <row r="48" spans="1:7" ht="13.8" thickBot="1" x14ac:dyDescent="0.3">
      <c r="A48" s="151"/>
      <c r="B48" s="44"/>
      <c r="C48" s="63"/>
      <c r="D48" s="78"/>
      <c r="E48" s="142"/>
      <c r="F48" s="141">
        <f t="shared" si="1"/>
        <v>0</v>
      </c>
      <c r="G48" s="164"/>
    </row>
    <row r="49" spans="1:7" ht="13.8" thickBot="1" x14ac:dyDescent="0.3">
      <c r="A49" s="156"/>
      <c r="B49" s="47" t="s">
        <v>11</v>
      </c>
      <c r="C49" s="66"/>
      <c r="D49" s="79"/>
      <c r="E49" s="144"/>
      <c r="F49" s="224">
        <f>SUM(F6:F48)</f>
        <v>0</v>
      </c>
    </row>
    <row r="50" spans="1:7" s="22" customFormat="1" x14ac:dyDescent="0.25">
      <c r="A50" s="151"/>
      <c r="B50" s="43"/>
      <c r="C50" s="67"/>
      <c r="D50" s="80"/>
      <c r="E50" s="68"/>
      <c r="F50" s="69"/>
      <c r="G50" s="162"/>
    </row>
    <row r="51" spans="1:7" s="22" customFormat="1" ht="26.4" x14ac:dyDescent="0.25">
      <c r="A51" s="152"/>
      <c r="B51" s="48" t="str">
        <f>CONCATENATE("SUMMARY ",B7)</f>
        <v>SUMMARY SECTION NO 4 - EXTERNAL WORKS AND CARPORT CANTILEVER</v>
      </c>
      <c r="C51" s="33"/>
      <c r="D51" s="49"/>
      <c r="E51" s="68"/>
      <c r="F51" s="70"/>
      <c r="G51" s="162"/>
    </row>
    <row r="52" spans="1:7" s="22" customFormat="1" x14ac:dyDescent="0.25">
      <c r="A52" s="152"/>
      <c r="B52" s="34" t="str">
        <f>B9</f>
        <v>BILL NO 1 - EXTERNAL WORKS AND CARPORT CANTILEVER</v>
      </c>
      <c r="C52" s="33"/>
      <c r="D52" s="49"/>
      <c r="E52" s="68"/>
      <c r="F52" s="225">
        <f>F49</f>
        <v>0</v>
      </c>
      <c r="G52" s="162"/>
    </row>
    <row r="53" spans="1:7" s="22" customFormat="1" ht="26.4" x14ac:dyDescent="0.25">
      <c r="A53" s="152"/>
      <c r="B53" s="50" t="str">
        <f>CONCATENATE("TOTAL ",B7)</f>
        <v>TOTAL SECTION NO 4 - EXTERNAL WORKS AND CARPORT CANTILEVER</v>
      </c>
      <c r="C53" s="33"/>
      <c r="D53" s="49"/>
      <c r="E53" s="68"/>
      <c r="F53" s="226">
        <f>SUM(F52:F52)</f>
        <v>0</v>
      </c>
      <c r="G53" s="162"/>
    </row>
    <row r="54" spans="1:7" s="22" customFormat="1" ht="13.8" thickBot="1" x14ac:dyDescent="0.3">
      <c r="A54" s="153"/>
      <c r="B54" s="71"/>
      <c r="C54" s="32"/>
      <c r="D54" s="46"/>
      <c r="E54" s="72"/>
      <c r="F54" s="73"/>
      <c r="G54" s="162"/>
    </row>
    <row r="55" spans="1:7" s="41" customFormat="1" x14ac:dyDescent="0.25">
      <c r="A55" s="154"/>
      <c r="B55" s="74"/>
      <c r="D55" s="75"/>
      <c r="G55" s="162"/>
    </row>
    <row r="56" spans="1:7" s="41" customFormat="1" x14ac:dyDescent="0.25">
      <c r="A56" s="154"/>
      <c r="B56" s="74"/>
      <c r="D56" s="173"/>
      <c r="G56" s="162"/>
    </row>
    <row r="57" spans="1:7" s="41" customFormat="1" x14ac:dyDescent="0.25">
      <c r="A57" s="154"/>
      <c r="B57" s="74"/>
      <c r="D57" s="75"/>
      <c r="G57" s="162"/>
    </row>
    <row r="58" spans="1:7" s="41" customFormat="1" x14ac:dyDescent="0.25">
      <c r="A58" s="154"/>
      <c r="B58" s="74"/>
      <c r="D58" s="75"/>
      <c r="G58" s="162"/>
    </row>
    <row r="59" spans="1:7" s="41" customFormat="1" x14ac:dyDescent="0.25">
      <c r="A59" s="154"/>
      <c r="B59" s="74"/>
      <c r="D59" s="75"/>
      <c r="G59" s="162"/>
    </row>
    <row r="60" spans="1:7" s="41" customFormat="1" x14ac:dyDescent="0.25">
      <c r="A60" s="154"/>
      <c r="B60" s="74"/>
      <c r="D60" s="75"/>
      <c r="G60" s="162"/>
    </row>
    <row r="61" spans="1:7" s="41" customFormat="1" x14ac:dyDescent="0.25">
      <c r="A61" s="154"/>
      <c r="B61" s="74"/>
      <c r="D61" s="75"/>
      <c r="G61" s="162"/>
    </row>
    <row r="62" spans="1:7" s="41" customFormat="1" x14ac:dyDescent="0.25">
      <c r="A62" s="154"/>
      <c r="B62" s="74"/>
      <c r="D62" s="75"/>
      <c r="G62" s="162"/>
    </row>
    <row r="63" spans="1:7" s="41" customFormat="1" x14ac:dyDescent="0.25">
      <c r="A63" s="154"/>
      <c r="B63" s="74"/>
      <c r="D63" s="75"/>
      <c r="G63" s="162"/>
    </row>
    <row r="64" spans="1:7" s="41" customFormat="1" x14ac:dyDescent="0.25">
      <c r="A64" s="154"/>
      <c r="B64" s="74"/>
      <c r="D64" s="75"/>
      <c r="G64" s="162"/>
    </row>
    <row r="65" spans="1:7" s="41" customFormat="1" x14ac:dyDescent="0.25">
      <c r="A65" s="154"/>
      <c r="B65" s="74"/>
      <c r="D65" s="75"/>
      <c r="G65" s="162"/>
    </row>
    <row r="66" spans="1:7" s="41" customFormat="1" x14ac:dyDescent="0.25">
      <c r="A66" s="154"/>
      <c r="B66" s="74"/>
      <c r="D66" s="75"/>
      <c r="G66" s="162"/>
    </row>
    <row r="67" spans="1:7" s="41" customFormat="1" x14ac:dyDescent="0.25">
      <c r="A67" s="154"/>
      <c r="B67" s="74"/>
      <c r="D67" s="75"/>
      <c r="G67" s="162"/>
    </row>
    <row r="68" spans="1:7" s="41" customFormat="1" x14ac:dyDescent="0.25">
      <c r="A68" s="154"/>
      <c r="B68" s="74"/>
      <c r="D68" s="75"/>
      <c r="G68" s="162"/>
    </row>
    <row r="69" spans="1:7" s="41" customFormat="1" x14ac:dyDescent="0.25">
      <c r="A69" s="154"/>
      <c r="B69" s="74"/>
      <c r="D69" s="75"/>
      <c r="G69" s="162"/>
    </row>
    <row r="70" spans="1:7" s="41" customFormat="1" x14ac:dyDescent="0.25">
      <c r="A70" s="154"/>
      <c r="B70" s="74"/>
      <c r="D70" s="75"/>
      <c r="G70" s="162"/>
    </row>
    <row r="71" spans="1:7" s="41" customFormat="1" x14ac:dyDescent="0.25">
      <c r="A71" s="154"/>
      <c r="B71" s="74"/>
      <c r="D71" s="75"/>
      <c r="G71" s="162"/>
    </row>
    <row r="72" spans="1:7" s="41" customFormat="1" x14ac:dyDescent="0.25">
      <c r="A72" s="154"/>
      <c r="B72" s="74"/>
      <c r="D72" s="75"/>
      <c r="G72" s="162"/>
    </row>
    <row r="73" spans="1:7" s="41" customFormat="1" x14ac:dyDescent="0.25">
      <c r="A73" s="154"/>
      <c r="B73" s="74"/>
      <c r="D73" s="75"/>
      <c r="G73" s="162"/>
    </row>
    <row r="74" spans="1:7" s="41" customFormat="1" x14ac:dyDescent="0.25">
      <c r="A74" s="154"/>
      <c r="B74" s="74"/>
      <c r="D74" s="75"/>
      <c r="G74" s="162"/>
    </row>
    <row r="75" spans="1:7" s="41" customFormat="1" x14ac:dyDescent="0.25">
      <c r="A75" s="154"/>
      <c r="B75" s="74"/>
      <c r="D75" s="75"/>
      <c r="G75" s="162"/>
    </row>
    <row r="76" spans="1:7" s="41" customFormat="1" x14ac:dyDescent="0.25">
      <c r="A76" s="154"/>
      <c r="B76" s="74"/>
      <c r="D76" s="75"/>
      <c r="G76" s="162"/>
    </row>
    <row r="77" spans="1:7" s="41" customFormat="1" x14ac:dyDescent="0.25">
      <c r="A77" s="154"/>
      <c r="B77" s="74"/>
      <c r="D77" s="75"/>
      <c r="G77" s="162"/>
    </row>
    <row r="78" spans="1:7" s="41" customFormat="1" x14ac:dyDescent="0.25">
      <c r="A78" s="154"/>
      <c r="B78" s="74"/>
      <c r="D78" s="75"/>
      <c r="G78" s="162"/>
    </row>
    <row r="79" spans="1:7" s="41" customFormat="1" x14ac:dyDescent="0.25">
      <c r="A79" s="154"/>
      <c r="B79" s="74"/>
      <c r="D79" s="75"/>
      <c r="G79" s="162"/>
    </row>
    <row r="80" spans="1:7" s="41" customFormat="1" x14ac:dyDescent="0.25">
      <c r="A80" s="154"/>
      <c r="B80" s="74"/>
      <c r="D80" s="75"/>
      <c r="G80" s="162"/>
    </row>
    <row r="81" spans="1:7" s="41" customFormat="1" x14ac:dyDescent="0.25">
      <c r="A81" s="154"/>
      <c r="B81" s="74"/>
      <c r="D81" s="75"/>
      <c r="G81" s="162"/>
    </row>
    <row r="82" spans="1:7" s="41" customFormat="1" x14ac:dyDescent="0.25">
      <c r="A82" s="154"/>
      <c r="B82" s="74"/>
      <c r="D82" s="75"/>
      <c r="G82" s="162"/>
    </row>
    <row r="83" spans="1:7" s="41" customFormat="1" x14ac:dyDescent="0.25">
      <c r="A83" s="154"/>
      <c r="B83" s="74"/>
      <c r="D83" s="75"/>
      <c r="G83" s="162"/>
    </row>
    <row r="84" spans="1:7" s="41" customFormat="1" x14ac:dyDescent="0.25">
      <c r="A84" s="154"/>
      <c r="B84" s="74"/>
      <c r="D84" s="75"/>
      <c r="G84" s="162"/>
    </row>
    <row r="85" spans="1:7" s="41" customFormat="1" x14ac:dyDescent="0.25">
      <c r="A85" s="154"/>
      <c r="B85" s="74"/>
      <c r="D85" s="75"/>
      <c r="G85" s="162"/>
    </row>
    <row r="86" spans="1:7" s="41" customFormat="1" x14ac:dyDescent="0.25">
      <c r="A86" s="154"/>
      <c r="B86" s="74"/>
      <c r="D86" s="75"/>
      <c r="G86" s="162"/>
    </row>
    <row r="87" spans="1:7" s="41" customFormat="1" x14ac:dyDescent="0.25">
      <c r="A87" s="154"/>
      <c r="B87" s="74"/>
      <c r="D87" s="75"/>
      <c r="G87" s="162"/>
    </row>
    <row r="88" spans="1:7" s="41" customFormat="1" x14ac:dyDescent="0.25">
      <c r="A88" s="154"/>
      <c r="B88" s="74"/>
      <c r="D88" s="75"/>
      <c r="G88" s="162"/>
    </row>
    <row r="89" spans="1:7" s="41" customFormat="1" x14ac:dyDescent="0.25">
      <c r="A89" s="154"/>
      <c r="B89" s="74"/>
      <c r="D89" s="75"/>
      <c r="G89" s="162"/>
    </row>
    <row r="90" spans="1:7" s="41" customFormat="1" x14ac:dyDescent="0.25">
      <c r="A90" s="154"/>
      <c r="B90" s="74"/>
      <c r="D90" s="75"/>
      <c r="G90" s="162"/>
    </row>
    <row r="91" spans="1:7" s="41" customFormat="1" x14ac:dyDescent="0.25">
      <c r="A91" s="154"/>
      <c r="B91" s="74"/>
      <c r="D91" s="75"/>
      <c r="G91" s="162"/>
    </row>
    <row r="92" spans="1:7" s="41" customFormat="1" x14ac:dyDescent="0.25">
      <c r="A92" s="154"/>
      <c r="B92" s="74"/>
      <c r="D92" s="75"/>
      <c r="G92" s="162"/>
    </row>
    <row r="93" spans="1:7" s="41" customFormat="1" x14ac:dyDescent="0.25">
      <c r="A93" s="154"/>
      <c r="B93" s="74"/>
      <c r="D93" s="75"/>
      <c r="G93" s="162"/>
    </row>
    <row r="94" spans="1:7" s="41" customFormat="1" x14ac:dyDescent="0.25">
      <c r="A94" s="154"/>
      <c r="B94" s="74"/>
      <c r="D94" s="75"/>
      <c r="G94" s="162"/>
    </row>
    <row r="95" spans="1:7" s="41" customFormat="1" x14ac:dyDescent="0.25">
      <c r="A95" s="154"/>
      <c r="B95" s="74"/>
      <c r="D95" s="75"/>
      <c r="G95" s="162"/>
    </row>
    <row r="96" spans="1:7" s="41" customFormat="1" x14ac:dyDescent="0.25">
      <c r="A96" s="154"/>
      <c r="B96" s="74"/>
      <c r="D96" s="75"/>
      <c r="G96" s="162"/>
    </row>
    <row r="97" spans="1:7" s="41" customFormat="1" x14ac:dyDescent="0.25">
      <c r="A97" s="154"/>
      <c r="B97" s="74"/>
      <c r="D97" s="75"/>
      <c r="G97" s="162"/>
    </row>
    <row r="98" spans="1:7" s="41" customFormat="1" x14ac:dyDescent="0.25">
      <c r="A98" s="154"/>
      <c r="B98" s="74"/>
      <c r="D98" s="75"/>
      <c r="G98" s="162"/>
    </row>
    <row r="99" spans="1:7" s="41" customFormat="1" x14ac:dyDescent="0.25">
      <c r="A99" s="154"/>
      <c r="B99" s="74"/>
      <c r="D99" s="75"/>
      <c r="G99" s="162"/>
    </row>
    <row r="100" spans="1:7" s="41" customFormat="1" x14ac:dyDescent="0.25">
      <c r="A100" s="154"/>
      <c r="B100" s="74"/>
      <c r="D100" s="75"/>
      <c r="G100" s="162"/>
    </row>
    <row r="101" spans="1:7" s="41" customFormat="1" x14ac:dyDescent="0.25">
      <c r="A101" s="154"/>
      <c r="B101" s="74"/>
      <c r="D101" s="75"/>
      <c r="G101" s="162"/>
    </row>
    <row r="102" spans="1:7" s="41" customFormat="1" x14ac:dyDescent="0.25">
      <c r="A102" s="154"/>
      <c r="B102" s="74"/>
      <c r="D102" s="75"/>
      <c r="G102" s="162"/>
    </row>
    <row r="103" spans="1:7" s="41" customFormat="1" x14ac:dyDescent="0.25">
      <c r="A103" s="154"/>
      <c r="B103" s="74"/>
      <c r="D103" s="75"/>
      <c r="G103" s="162"/>
    </row>
    <row r="104" spans="1:7" s="41" customFormat="1" x14ac:dyDescent="0.25">
      <c r="A104" s="154"/>
      <c r="B104" s="74"/>
      <c r="D104" s="75"/>
      <c r="G104" s="162"/>
    </row>
    <row r="105" spans="1:7" s="41" customFormat="1" x14ac:dyDescent="0.25">
      <c r="A105" s="154"/>
      <c r="B105" s="74"/>
      <c r="D105" s="75"/>
      <c r="G105" s="162"/>
    </row>
    <row r="106" spans="1:7" s="41" customFormat="1" x14ac:dyDescent="0.25">
      <c r="A106" s="154"/>
      <c r="B106" s="74"/>
      <c r="D106" s="75"/>
      <c r="G106" s="162"/>
    </row>
    <row r="107" spans="1:7" s="41" customFormat="1" x14ac:dyDescent="0.25">
      <c r="A107" s="154"/>
      <c r="B107" s="74"/>
      <c r="D107" s="75"/>
      <c r="G107" s="162"/>
    </row>
    <row r="108" spans="1:7" s="41" customFormat="1" x14ac:dyDescent="0.25">
      <c r="A108" s="154"/>
      <c r="B108" s="74"/>
      <c r="D108" s="75"/>
      <c r="G108" s="162"/>
    </row>
    <row r="109" spans="1:7" s="41" customFormat="1" x14ac:dyDescent="0.25">
      <c r="A109" s="154"/>
      <c r="B109" s="74"/>
      <c r="D109" s="75"/>
      <c r="G109" s="162"/>
    </row>
    <row r="110" spans="1:7" s="41" customFormat="1" x14ac:dyDescent="0.25">
      <c r="A110" s="154"/>
      <c r="B110" s="74"/>
      <c r="D110" s="75"/>
      <c r="G110" s="162"/>
    </row>
    <row r="111" spans="1:7" s="41" customFormat="1" x14ac:dyDescent="0.25">
      <c r="A111" s="154"/>
      <c r="B111" s="74"/>
      <c r="D111" s="75"/>
      <c r="G111" s="162"/>
    </row>
    <row r="112" spans="1:7" s="41" customFormat="1" x14ac:dyDescent="0.25">
      <c r="A112" s="154"/>
      <c r="B112" s="74"/>
      <c r="D112" s="75"/>
      <c r="G112" s="162"/>
    </row>
    <row r="113" spans="1:7" s="41" customFormat="1" x14ac:dyDescent="0.25">
      <c r="A113" s="154"/>
      <c r="B113" s="74"/>
      <c r="D113" s="75"/>
      <c r="G113" s="162"/>
    </row>
    <row r="114" spans="1:7" s="41" customFormat="1" x14ac:dyDescent="0.25">
      <c r="A114" s="154"/>
      <c r="B114" s="74"/>
      <c r="D114" s="75"/>
      <c r="G114" s="162"/>
    </row>
    <row r="115" spans="1:7" x14ac:dyDescent="0.25">
      <c r="A115" s="154"/>
      <c r="B115" s="74"/>
      <c r="C115" s="41"/>
      <c r="D115" s="75"/>
    </row>
  </sheetData>
  <autoFilter ref="A5:G115" xr:uid="{00000000-0009-0000-0000-000004000000}">
    <filterColumn colId="6">
      <filters blank="1"/>
    </filterColumn>
  </autoFilter>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&amp;RJoburg Property Company-Igano Group - MCC</oddHeader>
    <oddFooter>&amp;CPage &amp;P of &amp;N&amp;R&amp;A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50E83-20DC-40AB-B2CB-B237128680F7}">
  <sheetPr filterMode="1">
    <tabColor theme="9" tint="0.59999389629810485"/>
    <pageSetUpPr fitToPage="1"/>
  </sheetPr>
  <dimension ref="A1:H133"/>
  <sheetViews>
    <sheetView showZeros="0" view="pageBreakPreview" zoomScaleNormal="75" zoomScaleSheetLayoutView="100" workbookViewId="0">
      <pane xSplit="3" ySplit="5" topLeftCell="D58" activePane="bottomRight" state="frozen"/>
      <selection activeCell="B41" sqref="B41"/>
      <selection pane="topRight" activeCell="B41" sqref="B41"/>
      <selection pane="bottomLeft" activeCell="B41" sqref="B41"/>
      <selection pane="bottomRight" activeCell="E79" sqref="E79"/>
    </sheetView>
  </sheetViews>
  <sheetFormatPr defaultColWidth="9.109375" defaultRowHeight="13.2" x14ac:dyDescent="0.25"/>
  <cols>
    <col min="1" max="1" width="8.88671875" style="155" customWidth="1"/>
    <col min="2" max="2" width="60.88671875" style="64" customWidth="1"/>
    <col min="3" max="3" width="6.88671875" style="36" customWidth="1"/>
    <col min="4" max="4" width="13.33203125" style="76" customWidth="1"/>
    <col min="5" max="5" width="19.44140625" style="36" customWidth="1"/>
    <col min="6" max="6" width="20" style="36" customWidth="1"/>
    <col min="7" max="7" width="1.5546875" style="162" customWidth="1"/>
    <col min="8" max="8" width="2.6640625" style="98" customWidth="1"/>
    <col min="9" max="16384" width="9.109375" style="36"/>
  </cols>
  <sheetData>
    <row r="1" spans="1:8" s="41" customFormat="1" ht="13.8" thickBot="1" x14ac:dyDescent="0.3">
      <c r="A1" s="146"/>
      <c r="B1" s="123"/>
      <c r="C1" s="93"/>
      <c r="D1" s="53"/>
      <c r="G1" s="160"/>
      <c r="H1" s="94"/>
    </row>
    <row r="2" spans="1:8" s="40" customFormat="1" ht="13.8" thickBot="1" x14ac:dyDescent="0.3">
      <c r="A2" s="146"/>
      <c r="B2" s="90"/>
      <c r="C2" s="93"/>
      <c r="D2" s="53"/>
      <c r="E2" s="287" t="str">
        <f>'P&amp;G'!E2:F2</f>
        <v>BOQ</v>
      </c>
      <c r="F2" s="288"/>
      <c r="G2" s="161"/>
      <c r="H2" s="124"/>
    </row>
    <row r="3" spans="1:8" s="35" customFormat="1" ht="15.75" customHeight="1" x14ac:dyDescent="0.25">
      <c r="A3" s="147"/>
      <c r="B3" s="125" t="str">
        <f>'P&amp;G'!B3</f>
        <v>MEADOWLANDS CIVIC CENTRE</v>
      </c>
      <c r="C3" s="24"/>
      <c r="D3" s="28"/>
      <c r="E3" s="293" t="str">
        <f>'P&amp;G'!E3:F4</f>
        <v>RAND VALUE - ZAR R</v>
      </c>
      <c r="F3" s="294"/>
      <c r="G3" s="162"/>
      <c r="H3" s="98"/>
    </row>
    <row r="4" spans="1:8" s="55" customFormat="1" ht="13.5" customHeight="1" thickBot="1" x14ac:dyDescent="0.3">
      <c r="A4" s="148" t="s">
        <v>1</v>
      </c>
      <c r="B4" s="126"/>
      <c r="C4" s="26" t="s">
        <v>1</v>
      </c>
      <c r="D4" s="27"/>
      <c r="E4" s="295"/>
      <c r="F4" s="296"/>
      <c r="G4" s="163"/>
      <c r="H4" s="7"/>
    </row>
    <row r="5" spans="1:8" s="127" customFormat="1" ht="25.5" customHeight="1" thickBot="1" x14ac:dyDescent="0.3">
      <c r="A5" s="149" t="s">
        <v>2</v>
      </c>
      <c r="B5" s="57" t="s">
        <v>3</v>
      </c>
      <c r="C5" s="58" t="s">
        <v>4</v>
      </c>
      <c r="D5" s="59" t="s">
        <v>5</v>
      </c>
      <c r="E5" s="112" t="s">
        <v>6</v>
      </c>
      <c r="F5" s="113" t="s">
        <v>7</v>
      </c>
      <c r="G5" s="159"/>
      <c r="H5" s="157"/>
    </row>
    <row r="6" spans="1:8" s="39" customFormat="1" x14ac:dyDescent="0.25">
      <c r="A6" s="150"/>
      <c r="B6" s="61"/>
      <c r="C6" s="62"/>
      <c r="D6" s="77"/>
      <c r="E6" s="114"/>
      <c r="F6" s="115"/>
      <c r="G6" s="159"/>
      <c r="H6" s="7"/>
    </row>
    <row r="7" spans="1:8" x14ac:dyDescent="0.25">
      <c r="A7" s="150"/>
      <c r="B7" s="48" t="s">
        <v>169</v>
      </c>
      <c r="C7" s="62"/>
      <c r="D7" s="78">
        <v>0</v>
      </c>
      <c r="E7" s="29"/>
      <c r="F7" s="30"/>
    </row>
    <row r="8" spans="1:8" x14ac:dyDescent="0.25">
      <c r="A8" s="150"/>
      <c r="B8" s="61"/>
      <c r="C8" s="62"/>
      <c r="D8" s="78">
        <v>0</v>
      </c>
      <c r="E8" s="37"/>
      <c r="F8" s="38"/>
    </row>
    <row r="9" spans="1:8" x14ac:dyDescent="0.25">
      <c r="A9" s="150"/>
      <c r="B9" s="45" t="s">
        <v>170</v>
      </c>
      <c r="C9" s="62"/>
      <c r="D9" s="78">
        <v>0</v>
      </c>
      <c r="E9" s="29"/>
      <c r="F9" s="30"/>
    </row>
    <row r="10" spans="1:8" x14ac:dyDescent="0.25">
      <c r="A10" s="150"/>
      <c r="B10" s="42"/>
      <c r="C10" s="62"/>
      <c r="D10" s="78">
        <v>0</v>
      </c>
      <c r="E10" s="29"/>
      <c r="F10" s="30"/>
      <c r="G10" s="164"/>
      <c r="H10" s="158"/>
    </row>
    <row r="11" spans="1:8" x14ac:dyDescent="0.25">
      <c r="A11" s="150"/>
      <c r="B11" s="227" t="s">
        <v>122</v>
      </c>
      <c r="C11" s="62"/>
      <c r="D11" s="78"/>
      <c r="E11" s="29"/>
      <c r="F11" s="30"/>
      <c r="G11" s="164"/>
      <c r="H11" s="158"/>
    </row>
    <row r="12" spans="1:8" ht="26.4" x14ac:dyDescent="0.25">
      <c r="A12" s="150"/>
      <c r="B12" s="43" t="s">
        <v>123</v>
      </c>
      <c r="C12" s="62"/>
      <c r="D12" s="78"/>
      <c r="E12" s="29"/>
      <c r="F12" s="30"/>
      <c r="G12" s="164"/>
      <c r="H12" s="158"/>
    </row>
    <row r="13" spans="1:8" x14ac:dyDescent="0.25">
      <c r="A13" s="150"/>
      <c r="B13" s="43"/>
      <c r="C13" s="62"/>
      <c r="D13" s="78"/>
      <c r="E13" s="29"/>
      <c r="F13" s="30"/>
      <c r="G13" s="164"/>
      <c r="H13" s="158"/>
    </row>
    <row r="14" spans="1:8" x14ac:dyDescent="0.25">
      <c r="A14" s="150"/>
      <c r="B14" s="42"/>
      <c r="C14" s="62"/>
      <c r="D14" s="78"/>
      <c r="E14" s="29"/>
      <c r="F14" s="30"/>
      <c r="G14" s="164"/>
      <c r="H14" s="158"/>
    </row>
    <row r="15" spans="1:8" ht="52.8" x14ac:dyDescent="0.25">
      <c r="A15" s="150"/>
      <c r="B15" s="42" t="s">
        <v>171</v>
      </c>
      <c r="C15" s="62"/>
      <c r="D15" s="78"/>
      <c r="E15" s="29"/>
      <c r="F15" s="30"/>
      <c r="G15" s="164"/>
      <c r="H15" s="158"/>
    </row>
    <row r="16" spans="1:8" x14ac:dyDescent="0.25">
      <c r="A16" s="228">
        <v>1</v>
      </c>
      <c r="B16" s="43" t="s">
        <v>172</v>
      </c>
      <c r="C16" s="229" t="s">
        <v>10</v>
      </c>
      <c r="D16" s="78">
        <v>1012</v>
      </c>
      <c r="E16" s="142"/>
      <c r="F16" s="141">
        <f t="shared" ref="F16:F25" si="0">E16*D16</f>
        <v>0</v>
      </c>
      <c r="G16" s="164"/>
      <c r="H16" s="158"/>
    </row>
    <row r="17" spans="1:8" ht="26.4" x14ac:dyDescent="0.25">
      <c r="A17" s="228">
        <v>2</v>
      </c>
      <c r="B17" s="43" t="s">
        <v>173</v>
      </c>
      <c r="C17" s="229" t="s">
        <v>9</v>
      </c>
      <c r="D17" s="78">
        <v>189</v>
      </c>
      <c r="E17" s="142"/>
      <c r="F17" s="141">
        <f t="shared" si="0"/>
        <v>0</v>
      </c>
      <c r="G17" s="164"/>
      <c r="H17" s="158"/>
    </row>
    <row r="18" spans="1:8" ht="26.4" x14ac:dyDescent="0.25">
      <c r="A18" s="151">
        <v>3</v>
      </c>
      <c r="B18" s="54" t="s">
        <v>174</v>
      </c>
      <c r="C18" s="63" t="s">
        <v>9</v>
      </c>
      <c r="D18" s="78">
        <v>123.5</v>
      </c>
      <c r="E18" s="142"/>
      <c r="F18" s="141">
        <f t="shared" si="0"/>
        <v>0</v>
      </c>
      <c r="G18" s="164"/>
      <c r="H18" s="158"/>
    </row>
    <row r="19" spans="1:8" x14ac:dyDescent="0.25">
      <c r="A19" s="151"/>
      <c r="B19" s="51"/>
      <c r="C19" s="63"/>
      <c r="D19" s="78"/>
      <c r="E19" s="142"/>
      <c r="F19" s="141">
        <f t="shared" si="0"/>
        <v>0</v>
      </c>
      <c r="G19" s="164"/>
      <c r="H19" s="158"/>
    </row>
    <row r="20" spans="1:8" s="64" customFormat="1" x14ac:dyDescent="0.25">
      <c r="A20" s="151"/>
      <c r="B20" s="223" t="s">
        <v>175</v>
      </c>
      <c r="C20" s="63"/>
      <c r="D20" s="78"/>
      <c r="E20" s="142"/>
      <c r="F20" s="141">
        <f t="shared" si="0"/>
        <v>0</v>
      </c>
      <c r="G20" s="164"/>
      <c r="H20" s="158"/>
    </row>
    <row r="21" spans="1:8" ht="26.4" x14ac:dyDescent="0.25">
      <c r="A21" s="151">
        <v>4</v>
      </c>
      <c r="B21" s="44" t="s">
        <v>176</v>
      </c>
      <c r="C21" s="63" t="s">
        <v>10</v>
      </c>
      <c r="D21" s="78">
        <v>816.09</v>
      </c>
      <c r="E21" s="142"/>
      <c r="F21" s="141">
        <f t="shared" si="0"/>
        <v>0</v>
      </c>
      <c r="G21" s="164"/>
      <c r="H21" s="158"/>
    </row>
    <row r="22" spans="1:8" x14ac:dyDescent="0.25">
      <c r="A22" s="151"/>
      <c r="B22" s="223"/>
      <c r="C22" s="63" t="s">
        <v>1</v>
      </c>
      <c r="D22" s="78">
        <v>0</v>
      </c>
      <c r="E22" s="142"/>
      <c r="F22" s="141">
        <f t="shared" si="0"/>
        <v>0</v>
      </c>
      <c r="G22" s="164"/>
      <c r="H22" s="158"/>
    </row>
    <row r="23" spans="1:8" x14ac:dyDescent="0.25">
      <c r="A23" s="151"/>
      <c r="B23" s="51" t="s">
        <v>177</v>
      </c>
      <c r="C23" s="63"/>
      <c r="D23" s="78"/>
      <c r="E23" s="142"/>
      <c r="F23" s="141">
        <f t="shared" si="0"/>
        <v>0</v>
      </c>
      <c r="G23" s="164"/>
      <c r="H23" s="158"/>
    </row>
    <row r="24" spans="1:8" x14ac:dyDescent="0.25">
      <c r="A24" s="151">
        <v>5</v>
      </c>
      <c r="B24" s="44" t="s">
        <v>178</v>
      </c>
      <c r="C24" s="63" t="s">
        <v>9</v>
      </c>
      <c r="D24" s="78">
        <v>167</v>
      </c>
      <c r="E24" s="142"/>
      <c r="F24" s="141">
        <f t="shared" si="0"/>
        <v>0</v>
      </c>
      <c r="G24" s="164"/>
      <c r="H24" s="158"/>
    </row>
    <row r="25" spans="1:8" x14ac:dyDescent="0.25">
      <c r="A25" s="151">
        <v>6</v>
      </c>
      <c r="B25" s="44" t="s">
        <v>179</v>
      </c>
      <c r="C25" s="63" t="s">
        <v>9</v>
      </c>
      <c r="D25" s="78">
        <v>65.5</v>
      </c>
      <c r="E25" s="142"/>
      <c r="F25" s="141">
        <f t="shared" si="0"/>
        <v>0</v>
      </c>
      <c r="G25" s="164"/>
      <c r="H25" s="158"/>
    </row>
    <row r="26" spans="1:8" s="64" customFormat="1" x14ac:dyDescent="0.25">
      <c r="A26" s="151"/>
      <c r="B26" s="44"/>
      <c r="C26" s="63"/>
      <c r="D26" s="78"/>
      <c r="E26" s="142"/>
      <c r="F26" s="141">
        <f>E26*D26</f>
        <v>0</v>
      </c>
      <c r="G26" s="164"/>
      <c r="H26" s="158"/>
    </row>
    <row r="27" spans="1:8" s="64" customFormat="1" x14ac:dyDescent="0.25">
      <c r="A27" s="151"/>
      <c r="B27" s="44"/>
      <c r="C27" s="63"/>
      <c r="D27" s="78"/>
      <c r="E27" s="142"/>
      <c r="F27" s="141"/>
      <c r="G27" s="164"/>
      <c r="H27" s="158"/>
    </row>
    <row r="28" spans="1:8" x14ac:dyDescent="0.25">
      <c r="A28" s="151"/>
      <c r="B28" s="51"/>
      <c r="C28" s="63"/>
      <c r="D28" s="78"/>
      <c r="E28" s="142"/>
      <c r="F28" s="141">
        <f t="shared" ref="F28:F66" si="1">E28*D28</f>
        <v>0</v>
      </c>
      <c r="G28" s="164"/>
      <c r="H28" s="158"/>
    </row>
    <row r="29" spans="1:8" x14ac:dyDescent="0.25">
      <c r="A29" s="151"/>
      <c r="B29" s="44"/>
      <c r="C29" s="63"/>
      <c r="D29" s="78"/>
      <c r="E29" s="142"/>
      <c r="F29" s="141">
        <f t="shared" si="1"/>
        <v>0</v>
      </c>
      <c r="G29" s="164"/>
      <c r="H29" s="158"/>
    </row>
    <row r="30" spans="1:8" x14ac:dyDescent="0.25">
      <c r="A30" s="151"/>
      <c r="B30" s="44"/>
      <c r="C30" s="63"/>
      <c r="D30" s="78"/>
      <c r="E30" s="142"/>
      <c r="F30" s="143"/>
      <c r="G30" s="164"/>
      <c r="H30" s="158"/>
    </row>
    <row r="31" spans="1:8" x14ac:dyDescent="0.25">
      <c r="A31" s="151"/>
      <c r="B31" s="51"/>
      <c r="C31" s="63"/>
      <c r="D31" s="78"/>
      <c r="E31" s="142"/>
      <c r="F31" s="143">
        <f t="shared" si="1"/>
        <v>0</v>
      </c>
      <c r="G31" s="164"/>
      <c r="H31" s="158"/>
    </row>
    <row r="32" spans="1:8" x14ac:dyDescent="0.25">
      <c r="A32" s="151"/>
      <c r="B32" s="44"/>
      <c r="C32" s="63"/>
      <c r="D32" s="78"/>
      <c r="E32" s="142"/>
      <c r="F32" s="141">
        <f t="shared" si="1"/>
        <v>0</v>
      </c>
      <c r="G32" s="164"/>
      <c r="H32" s="158"/>
    </row>
    <row r="33" spans="1:8" x14ac:dyDescent="0.25">
      <c r="A33" s="151"/>
      <c r="B33" s="51"/>
      <c r="C33" s="63"/>
      <c r="D33" s="78"/>
      <c r="E33" s="142"/>
      <c r="F33" s="143">
        <f t="shared" si="1"/>
        <v>0</v>
      </c>
      <c r="G33" s="164"/>
      <c r="H33" s="158"/>
    </row>
    <row r="34" spans="1:8" x14ac:dyDescent="0.25">
      <c r="A34" s="151"/>
      <c r="B34" s="51"/>
      <c r="C34" s="63"/>
      <c r="D34" s="78"/>
      <c r="E34" s="142"/>
      <c r="F34" s="141"/>
      <c r="G34" s="164"/>
      <c r="H34" s="158"/>
    </row>
    <row r="35" spans="1:8" x14ac:dyDescent="0.25">
      <c r="A35" s="151"/>
      <c r="B35" s="51"/>
      <c r="C35" s="63"/>
      <c r="D35" s="78"/>
      <c r="E35" s="142"/>
      <c r="F35" s="141"/>
      <c r="G35" s="164"/>
      <c r="H35" s="158"/>
    </row>
    <row r="36" spans="1:8" x14ac:dyDescent="0.25">
      <c r="A36" s="151"/>
      <c r="B36" s="51"/>
      <c r="C36" s="63"/>
      <c r="D36" s="78"/>
      <c r="E36" s="142"/>
      <c r="F36" s="141"/>
      <c r="G36" s="164"/>
      <c r="H36" s="158"/>
    </row>
    <row r="37" spans="1:8" x14ac:dyDescent="0.25">
      <c r="A37" s="151"/>
      <c r="B37" s="51"/>
      <c r="C37" s="63"/>
      <c r="D37" s="78"/>
      <c r="E37" s="142"/>
      <c r="F37" s="141"/>
      <c r="G37" s="164"/>
      <c r="H37" s="158"/>
    </row>
    <row r="38" spans="1:8" x14ac:dyDescent="0.25">
      <c r="A38" s="151"/>
      <c r="B38" s="51"/>
      <c r="C38" s="63"/>
      <c r="D38" s="78"/>
      <c r="E38" s="142"/>
      <c r="F38" s="141"/>
      <c r="G38" s="164"/>
      <c r="H38" s="158"/>
    </row>
    <row r="39" spans="1:8" x14ac:dyDescent="0.25">
      <c r="A39" s="151"/>
      <c r="B39" s="51"/>
      <c r="C39" s="63"/>
      <c r="D39" s="78"/>
      <c r="E39" s="142"/>
      <c r="F39" s="141"/>
      <c r="G39" s="164"/>
      <c r="H39" s="158"/>
    </row>
    <row r="40" spans="1:8" x14ac:dyDescent="0.25">
      <c r="A40" s="151"/>
      <c r="B40" s="51"/>
      <c r="C40" s="63"/>
      <c r="D40" s="78"/>
      <c r="E40" s="142"/>
      <c r="F40" s="141"/>
      <c r="G40" s="164"/>
      <c r="H40" s="158"/>
    </row>
    <row r="41" spans="1:8" x14ac:dyDescent="0.25">
      <c r="A41" s="151"/>
      <c r="B41" s="51"/>
      <c r="C41" s="63"/>
      <c r="D41" s="78"/>
      <c r="E41" s="142"/>
      <c r="F41" s="141"/>
      <c r="G41" s="164"/>
      <c r="H41" s="158"/>
    </row>
    <row r="42" spans="1:8" x14ac:dyDescent="0.25">
      <c r="A42" s="151"/>
      <c r="B42" s="51"/>
      <c r="C42" s="63"/>
      <c r="D42" s="78"/>
      <c r="E42" s="142"/>
      <c r="F42" s="141"/>
      <c r="G42" s="164"/>
      <c r="H42" s="158"/>
    </row>
    <row r="43" spans="1:8" x14ac:dyDescent="0.25">
      <c r="A43" s="151"/>
      <c r="B43" s="51"/>
      <c r="C43" s="63"/>
      <c r="D43" s="78"/>
      <c r="E43" s="142"/>
      <c r="F43" s="141"/>
      <c r="G43" s="164"/>
      <c r="H43" s="158"/>
    </row>
    <row r="44" spans="1:8" x14ac:dyDescent="0.25">
      <c r="A44" s="151"/>
      <c r="B44" s="54"/>
      <c r="C44" s="63"/>
      <c r="D44" s="78"/>
      <c r="E44" s="142"/>
      <c r="F44" s="141">
        <f t="shared" si="1"/>
        <v>0</v>
      </c>
      <c r="G44" s="164"/>
      <c r="H44" s="158"/>
    </row>
    <row r="45" spans="1:8" x14ac:dyDescent="0.25">
      <c r="A45" s="151"/>
      <c r="B45" s="54"/>
      <c r="C45" s="63"/>
      <c r="D45" s="78"/>
      <c r="E45" s="142"/>
      <c r="F45" s="141"/>
      <c r="G45" s="164"/>
      <c r="H45" s="158"/>
    </row>
    <row r="46" spans="1:8" x14ac:dyDescent="0.25">
      <c r="A46" s="151"/>
      <c r="B46" s="51"/>
      <c r="C46" s="63"/>
      <c r="D46" s="78"/>
      <c r="E46" s="142"/>
      <c r="F46" s="141">
        <f t="shared" si="1"/>
        <v>0</v>
      </c>
      <c r="G46" s="164"/>
      <c r="H46" s="158"/>
    </row>
    <row r="47" spans="1:8" x14ac:dyDescent="0.25">
      <c r="A47" s="151"/>
      <c r="B47" s="44"/>
      <c r="C47" s="63"/>
      <c r="D47" s="78"/>
      <c r="E47" s="142"/>
      <c r="F47" s="141">
        <f t="shared" si="1"/>
        <v>0</v>
      </c>
      <c r="G47" s="164"/>
      <c r="H47" s="158"/>
    </row>
    <row r="48" spans="1:8" x14ac:dyDescent="0.25">
      <c r="A48" s="151"/>
      <c r="B48" s="44"/>
      <c r="C48" s="63"/>
      <c r="D48" s="78"/>
      <c r="E48" s="142"/>
      <c r="F48" s="141"/>
      <c r="G48" s="164"/>
      <c r="H48" s="158"/>
    </row>
    <row r="49" spans="1:8" x14ac:dyDescent="0.25">
      <c r="A49" s="151"/>
      <c r="B49" s="44"/>
      <c r="C49" s="63"/>
      <c r="D49" s="78"/>
      <c r="E49" s="142"/>
      <c r="F49" s="141"/>
      <c r="G49" s="164"/>
      <c r="H49" s="158"/>
    </row>
    <row r="50" spans="1:8" x14ac:dyDescent="0.25">
      <c r="A50" s="151"/>
      <c r="B50" s="44"/>
      <c r="C50" s="63"/>
      <c r="D50" s="78"/>
      <c r="E50" s="142"/>
      <c r="F50" s="141"/>
      <c r="G50" s="164"/>
      <c r="H50" s="158"/>
    </row>
    <row r="51" spans="1:8" x14ac:dyDescent="0.25">
      <c r="A51" s="151"/>
      <c r="B51" s="44"/>
      <c r="C51" s="63"/>
      <c r="D51" s="78"/>
      <c r="E51" s="142"/>
      <c r="F51" s="141"/>
      <c r="G51" s="164"/>
      <c r="H51" s="158"/>
    </row>
    <row r="52" spans="1:8" x14ac:dyDescent="0.25">
      <c r="A52" s="151"/>
      <c r="B52" s="44"/>
      <c r="C52" s="63"/>
      <c r="D52" s="78"/>
      <c r="E52" s="142"/>
      <c r="F52" s="141"/>
      <c r="G52" s="164"/>
      <c r="H52" s="158"/>
    </row>
    <row r="53" spans="1:8" x14ac:dyDescent="0.25">
      <c r="A53" s="151"/>
      <c r="B53" s="44"/>
      <c r="C53" s="63"/>
      <c r="D53" s="78"/>
      <c r="E53" s="142"/>
      <c r="F53" s="141"/>
      <c r="G53" s="164"/>
      <c r="H53" s="158"/>
    </row>
    <row r="54" spans="1:8" x14ac:dyDescent="0.25">
      <c r="A54" s="151"/>
      <c r="B54" s="44"/>
      <c r="C54" s="63"/>
      <c r="D54" s="78"/>
      <c r="E54" s="142"/>
      <c r="F54" s="141">
        <f t="shared" si="1"/>
        <v>0</v>
      </c>
      <c r="G54" s="164"/>
      <c r="H54" s="158"/>
    </row>
    <row r="55" spans="1:8" x14ac:dyDescent="0.25">
      <c r="A55" s="151"/>
      <c r="B55" s="44"/>
      <c r="C55" s="63"/>
      <c r="D55" s="78"/>
      <c r="E55" s="142"/>
      <c r="F55" s="141"/>
      <c r="G55" s="164"/>
      <c r="H55" s="158"/>
    </row>
    <row r="56" spans="1:8" x14ac:dyDescent="0.25">
      <c r="A56" s="151"/>
      <c r="B56" s="44"/>
      <c r="C56" s="63"/>
      <c r="D56" s="78"/>
      <c r="E56" s="142"/>
      <c r="F56" s="141"/>
      <c r="G56" s="164"/>
      <c r="H56" s="158"/>
    </row>
    <row r="57" spans="1:8" x14ac:dyDescent="0.25">
      <c r="A57" s="151"/>
      <c r="B57" s="44"/>
      <c r="C57" s="63"/>
      <c r="D57" s="78"/>
      <c r="E57" s="142"/>
      <c r="F57" s="141"/>
      <c r="G57" s="164"/>
      <c r="H57" s="158"/>
    </row>
    <row r="58" spans="1:8" ht="11.4" customHeight="1" x14ac:dyDescent="0.25">
      <c r="A58" s="151"/>
      <c r="B58" s="51"/>
      <c r="C58" s="63"/>
      <c r="D58" s="78"/>
      <c r="E58" s="142"/>
      <c r="F58" s="141">
        <f t="shared" si="1"/>
        <v>0</v>
      </c>
      <c r="G58" s="164"/>
      <c r="H58" s="158"/>
    </row>
    <row r="59" spans="1:8" x14ac:dyDescent="0.25">
      <c r="A59" s="151"/>
      <c r="B59" s="44"/>
      <c r="C59" s="63"/>
      <c r="D59" s="78"/>
      <c r="E59" s="142"/>
      <c r="F59" s="141">
        <f t="shared" si="1"/>
        <v>0</v>
      </c>
      <c r="G59" s="164"/>
      <c r="H59" s="158"/>
    </row>
    <row r="60" spans="1:8" x14ac:dyDescent="0.25">
      <c r="A60" s="151"/>
      <c r="B60" s="44"/>
      <c r="C60" s="63"/>
      <c r="D60" s="78"/>
      <c r="E60" s="142"/>
      <c r="F60" s="141"/>
      <c r="G60" s="164"/>
      <c r="H60" s="158"/>
    </row>
    <row r="61" spans="1:8" x14ac:dyDescent="0.25">
      <c r="A61" s="151"/>
      <c r="B61" s="51"/>
      <c r="C61" s="63"/>
      <c r="D61" s="78"/>
      <c r="E61" s="142"/>
      <c r="F61" s="141">
        <f t="shared" si="1"/>
        <v>0</v>
      </c>
      <c r="G61" s="164"/>
      <c r="H61" s="158"/>
    </row>
    <row r="62" spans="1:8" x14ac:dyDescent="0.25">
      <c r="A62" s="151"/>
      <c r="B62" s="44"/>
      <c r="C62" s="63"/>
      <c r="D62" s="78"/>
      <c r="E62" s="142"/>
      <c r="F62" s="141">
        <f t="shared" si="1"/>
        <v>0</v>
      </c>
      <c r="G62" s="164"/>
      <c r="H62" s="158"/>
    </row>
    <row r="63" spans="1:8" x14ac:dyDescent="0.25">
      <c r="A63" s="151"/>
      <c r="B63" s="44"/>
      <c r="C63" s="63"/>
      <c r="D63" s="78"/>
      <c r="E63" s="142"/>
      <c r="F63" s="141">
        <f t="shared" si="1"/>
        <v>0</v>
      </c>
      <c r="G63" s="164"/>
      <c r="H63" s="158"/>
    </row>
    <row r="64" spans="1:8" x14ac:dyDescent="0.25">
      <c r="A64" s="151"/>
      <c r="B64" s="48"/>
      <c r="C64" s="63"/>
      <c r="D64" s="78"/>
      <c r="E64" s="142"/>
      <c r="F64" s="141">
        <f t="shared" si="1"/>
        <v>0</v>
      </c>
      <c r="G64" s="164"/>
      <c r="H64" s="158"/>
    </row>
    <row r="65" spans="1:8" x14ac:dyDescent="0.25">
      <c r="A65" s="151"/>
      <c r="B65" s="51"/>
      <c r="C65" s="63"/>
      <c r="D65" s="78"/>
      <c r="E65" s="142"/>
      <c r="F65" s="141">
        <f t="shared" si="1"/>
        <v>0</v>
      </c>
      <c r="G65" s="164"/>
      <c r="H65" s="158"/>
    </row>
    <row r="66" spans="1:8" ht="13.8" thickBot="1" x14ac:dyDescent="0.3">
      <c r="A66" s="151"/>
      <c r="B66" s="44"/>
      <c r="C66" s="63"/>
      <c r="D66" s="78"/>
      <c r="E66" s="142"/>
      <c r="F66" s="141">
        <f t="shared" si="1"/>
        <v>0</v>
      </c>
      <c r="G66" s="164"/>
      <c r="H66" s="158"/>
    </row>
    <row r="67" spans="1:8" ht="13.8" thickBot="1" x14ac:dyDescent="0.3">
      <c r="A67" s="156"/>
      <c r="B67" s="47" t="s">
        <v>11</v>
      </c>
      <c r="C67" s="66"/>
      <c r="D67" s="79"/>
      <c r="E67" s="144"/>
      <c r="F67" s="224">
        <f>SUM(F6:F66)</f>
        <v>0</v>
      </c>
    </row>
    <row r="68" spans="1:8" s="22" customFormat="1" x14ac:dyDescent="0.25">
      <c r="A68" s="151"/>
      <c r="B68" s="43"/>
      <c r="C68" s="67"/>
      <c r="D68" s="80"/>
      <c r="E68" s="68"/>
      <c r="F68" s="69"/>
      <c r="G68" s="162"/>
      <c r="H68" s="98"/>
    </row>
    <row r="69" spans="1:8" s="22" customFormat="1" x14ac:dyDescent="0.25">
      <c r="A69" s="152"/>
      <c r="B69" s="48" t="str">
        <f>CONCATENATE("SUMMARY ",B7)</f>
        <v>SUMMARY SECTION NO 5 - ROOF COVERING</v>
      </c>
      <c r="C69" s="33"/>
      <c r="D69" s="49"/>
      <c r="E69" s="68"/>
      <c r="F69" s="70"/>
      <c r="G69" s="162"/>
      <c r="H69" s="98"/>
    </row>
    <row r="70" spans="1:8" s="22" customFormat="1" x14ac:dyDescent="0.25">
      <c r="A70" s="152"/>
      <c r="B70" s="34" t="str">
        <f>B9</f>
        <v>BILL NO 1 - ROOF COVERING</v>
      </c>
      <c r="C70" s="33"/>
      <c r="D70" s="49"/>
      <c r="E70" s="68"/>
      <c r="F70" s="225">
        <f>F67</f>
        <v>0</v>
      </c>
      <c r="G70" s="162"/>
      <c r="H70" s="98"/>
    </row>
    <row r="71" spans="1:8" s="22" customFormat="1" x14ac:dyDescent="0.25">
      <c r="A71" s="152"/>
      <c r="B71" s="50" t="str">
        <f>CONCATENATE("TOTAL ",B7)</f>
        <v>TOTAL SECTION NO 5 - ROOF COVERING</v>
      </c>
      <c r="C71" s="33"/>
      <c r="D71" s="49"/>
      <c r="E71" s="68"/>
      <c r="F71" s="226">
        <f>SUM(F70:F70)</f>
        <v>0</v>
      </c>
      <c r="G71" s="162"/>
      <c r="H71" s="98"/>
    </row>
    <row r="72" spans="1:8" s="22" customFormat="1" ht="13.8" thickBot="1" x14ac:dyDescent="0.3">
      <c r="A72" s="153"/>
      <c r="B72" s="71"/>
      <c r="C72" s="32"/>
      <c r="D72" s="46"/>
      <c r="E72" s="72"/>
      <c r="F72" s="73"/>
      <c r="G72" s="162"/>
      <c r="H72" s="98"/>
    </row>
    <row r="73" spans="1:8" s="41" customFormat="1" x14ac:dyDescent="0.25">
      <c r="A73" s="154"/>
      <c r="B73" s="74"/>
      <c r="D73" s="75"/>
      <c r="G73" s="162"/>
      <c r="H73" s="98"/>
    </row>
    <row r="74" spans="1:8" s="41" customFormat="1" x14ac:dyDescent="0.25">
      <c r="A74" s="154"/>
      <c r="B74" s="74"/>
      <c r="D74" s="173"/>
      <c r="G74" s="162"/>
      <c r="H74" s="98"/>
    </row>
    <row r="75" spans="1:8" s="41" customFormat="1" x14ac:dyDescent="0.25">
      <c r="A75" s="154"/>
      <c r="B75" s="74"/>
      <c r="D75" s="75"/>
      <c r="G75" s="162"/>
      <c r="H75" s="98"/>
    </row>
    <row r="76" spans="1:8" s="41" customFormat="1" x14ac:dyDescent="0.25">
      <c r="A76" s="154"/>
      <c r="B76" s="74"/>
      <c r="D76" s="75"/>
      <c r="G76" s="162"/>
      <c r="H76" s="98"/>
    </row>
    <row r="77" spans="1:8" s="41" customFormat="1" x14ac:dyDescent="0.25">
      <c r="A77" s="154"/>
      <c r="B77" s="74"/>
      <c r="D77" s="75"/>
      <c r="G77" s="162"/>
      <c r="H77" s="98"/>
    </row>
    <row r="78" spans="1:8" s="41" customFormat="1" x14ac:dyDescent="0.25">
      <c r="A78" s="154"/>
      <c r="B78" s="74"/>
      <c r="D78" s="75"/>
      <c r="G78" s="162"/>
      <c r="H78" s="98"/>
    </row>
    <row r="79" spans="1:8" s="41" customFormat="1" x14ac:dyDescent="0.25">
      <c r="A79" s="154"/>
      <c r="B79" s="74"/>
      <c r="D79" s="75"/>
      <c r="G79" s="162"/>
      <c r="H79" s="98"/>
    </row>
    <row r="80" spans="1:8" s="41" customFormat="1" x14ac:dyDescent="0.25">
      <c r="A80" s="154"/>
      <c r="B80" s="74"/>
      <c r="D80" s="75"/>
      <c r="G80" s="162"/>
      <c r="H80" s="98"/>
    </row>
    <row r="81" spans="1:8" s="41" customFormat="1" x14ac:dyDescent="0.25">
      <c r="A81" s="154"/>
      <c r="B81" s="74"/>
      <c r="D81" s="75"/>
      <c r="G81" s="162"/>
      <c r="H81" s="98"/>
    </row>
    <row r="82" spans="1:8" s="41" customFormat="1" x14ac:dyDescent="0.25">
      <c r="A82" s="154"/>
      <c r="B82" s="74"/>
      <c r="D82" s="75"/>
      <c r="G82" s="162"/>
      <c r="H82" s="98"/>
    </row>
    <row r="83" spans="1:8" s="41" customFormat="1" x14ac:dyDescent="0.25">
      <c r="A83" s="154"/>
      <c r="B83" s="74"/>
      <c r="D83" s="75"/>
      <c r="G83" s="162"/>
      <c r="H83" s="98"/>
    </row>
    <row r="84" spans="1:8" s="41" customFormat="1" x14ac:dyDescent="0.25">
      <c r="A84" s="154"/>
      <c r="B84" s="74"/>
      <c r="D84" s="75"/>
      <c r="G84" s="162"/>
      <c r="H84" s="98"/>
    </row>
    <row r="85" spans="1:8" s="41" customFormat="1" x14ac:dyDescent="0.25">
      <c r="A85" s="154"/>
      <c r="B85" s="74"/>
      <c r="D85" s="75"/>
      <c r="G85" s="162"/>
      <c r="H85" s="98"/>
    </row>
    <row r="86" spans="1:8" s="41" customFormat="1" x14ac:dyDescent="0.25">
      <c r="A86" s="154"/>
      <c r="B86" s="74"/>
      <c r="D86" s="75"/>
      <c r="G86" s="162"/>
      <c r="H86" s="98"/>
    </row>
    <row r="87" spans="1:8" s="41" customFormat="1" x14ac:dyDescent="0.25">
      <c r="A87" s="154"/>
      <c r="B87" s="74"/>
      <c r="D87" s="75"/>
      <c r="G87" s="162"/>
      <c r="H87" s="98"/>
    </row>
    <row r="88" spans="1:8" s="41" customFormat="1" x14ac:dyDescent="0.25">
      <c r="A88" s="154"/>
      <c r="B88" s="74"/>
      <c r="D88" s="75"/>
      <c r="G88" s="162"/>
      <c r="H88" s="98"/>
    </row>
    <row r="89" spans="1:8" s="41" customFormat="1" x14ac:dyDescent="0.25">
      <c r="A89" s="154"/>
      <c r="B89" s="74"/>
      <c r="D89" s="75"/>
      <c r="G89" s="162"/>
      <c r="H89" s="98"/>
    </row>
    <row r="90" spans="1:8" s="41" customFormat="1" x14ac:dyDescent="0.25">
      <c r="A90" s="154"/>
      <c r="B90" s="74"/>
      <c r="D90" s="75"/>
      <c r="G90" s="162"/>
      <c r="H90" s="98"/>
    </row>
    <row r="91" spans="1:8" s="41" customFormat="1" x14ac:dyDescent="0.25">
      <c r="A91" s="154"/>
      <c r="B91" s="74"/>
      <c r="D91" s="75"/>
      <c r="G91" s="162"/>
      <c r="H91" s="98"/>
    </row>
    <row r="92" spans="1:8" s="41" customFormat="1" x14ac:dyDescent="0.25">
      <c r="A92" s="154"/>
      <c r="B92" s="74"/>
      <c r="D92" s="75"/>
      <c r="G92" s="162"/>
      <c r="H92" s="98"/>
    </row>
    <row r="93" spans="1:8" s="41" customFormat="1" x14ac:dyDescent="0.25">
      <c r="A93" s="154"/>
      <c r="B93" s="74"/>
      <c r="D93" s="75"/>
      <c r="G93" s="162"/>
      <c r="H93" s="98"/>
    </row>
    <row r="94" spans="1:8" s="41" customFormat="1" x14ac:dyDescent="0.25">
      <c r="A94" s="154"/>
      <c r="B94" s="74"/>
      <c r="D94" s="75"/>
      <c r="G94" s="162"/>
      <c r="H94" s="98"/>
    </row>
    <row r="95" spans="1:8" s="41" customFormat="1" x14ac:dyDescent="0.25">
      <c r="A95" s="154"/>
      <c r="B95" s="74"/>
      <c r="D95" s="75"/>
      <c r="G95" s="162"/>
      <c r="H95" s="98"/>
    </row>
    <row r="96" spans="1:8" s="41" customFormat="1" x14ac:dyDescent="0.25">
      <c r="A96" s="154"/>
      <c r="B96" s="74"/>
      <c r="D96" s="75"/>
      <c r="G96" s="162"/>
      <c r="H96" s="98"/>
    </row>
    <row r="97" spans="1:8" s="41" customFormat="1" x14ac:dyDescent="0.25">
      <c r="A97" s="154"/>
      <c r="B97" s="74"/>
      <c r="D97" s="75"/>
      <c r="G97" s="162"/>
      <c r="H97" s="98"/>
    </row>
    <row r="98" spans="1:8" s="41" customFormat="1" x14ac:dyDescent="0.25">
      <c r="A98" s="154"/>
      <c r="B98" s="74"/>
      <c r="D98" s="75"/>
      <c r="G98" s="162"/>
      <c r="H98" s="98"/>
    </row>
    <row r="99" spans="1:8" s="41" customFormat="1" x14ac:dyDescent="0.25">
      <c r="A99" s="154"/>
      <c r="B99" s="74"/>
      <c r="D99" s="75"/>
      <c r="G99" s="162"/>
      <c r="H99" s="98"/>
    </row>
    <row r="100" spans="1:8" s="41" customFormat="1" x14ac:dyDescent="0.25">
      <c r="A100" s="154"/>
      <c r="B100" s="74"/>
      <c r="D100" s="75"/>
      <c r="G100" s="162"/>
      <c r="H100" s="98"/>
    </row>
    <row r="101" spans="1:8" s="41" customFormat="1" x14ac:dyDescent="0.25">
      <c r="A101" s="154"/>
      <c r="B101" s="74"/>
      <c r="D101" s="75"/>
      <c r="G101" s="162"/>
      <c r="H101" s="98"/>
    </row>
    <row r="102" spans="1:8" s="41" customFormat="1" x14ac:dyDescent="0.25">
      <c r="A102" s="154"/>
      <c r="B102" s="74"/>
      <c r="D102" s="75"/>
      <c r="G102" s="162"/>
      <c r="H102" s="98"/>
    </row>
    <row r="103" spans="1:8" s="41" customFormat="1" x14ac:dyDescent="0.25">
      <c r="A103" s="154"/>
      <c r="B103" s="74"/>
      <c r="D103" s="75"/>
      <c r="G103" s="162"/>
      <c r="H103" s="98"/>
    </row>
    <row r="104" spans="1:8" s="41" customFormat="1" x14ac:dyDescent="0.25">
      <c r="A104" s="154"/>
      <c r="B104" s="74"/>
      <c r="D104" s="75"/>
      <c r="G104" s="162"/>
      <c r="H104" s="98"/>
    </row>
    <row r="105" spans="1:8" s="41" customFormat="1" x14ac:dyDescent="0.25">
      <c r="A105" s="154"/>
      <c r="B105" s="74"/>
      <c r="D105" s="75"/>
      <c r="G105" s="162"/>
      <c r="H105" s="98"/>
    </row>
    <row r="106" spans="1:8" s="41" customFormat="1" x14ac:dyDescent="0.25">
      <c r="A106" s="154"/>
      <c r="B106" s="74"/>
      <c r="D106" s="75"/>
      <c r="G106" s="162"/>
      <c r="H106" s="98"/>
    </row>
    <row r="107" spans="1:8" s="41" customFormat="1" x14ac:dyDescent="0.25">
      <c r="A107" s="154"/>
      <c r="B107" s="74"/>
      <c r="D107" s="75"/>
      <c r="G107" s="162"/>
      <c r="H107" s="98"/>
    </row>
    <row r="108" spans="1:8" s="41" customFormat="1" x14ac:dyDescent="0.25">
      <c r="A108" s="154"/>
      <c r="B108" s="74"/>
      <c r="D108" s="75"/>
      <c r="G108" s="162"/>
      <c r="H108" s="98"/>
    </row>
    <row r="109" spans="1:8" s="41" customFormat="1" x14ac:dyDescent="0.25">
      <c r="A109" s="154"/>
      <c r="B109" s="74"/>
      <c r="D109" s="75"/>
      <c r="G109" s="162"/>
      <c r="H109" s="98"/>
    </row>
    <row r="110" spans="1:8" s="41" customFormat="1" x14ac:dyDescent="0.25">
      <c r="A110" s="154"/>
      <c r="B110" s="74"/>
      <c r="D110" s="75"/>
      <c r="G110" s="162"/>
      <c r="H110" s="98"/>
    </row>
    <row r="111" spans="1:8" s="41" customFormat="1" x14ac:dyDescent="0.25">
      <c r="A111" s="154"/>
      <c r="B111" s="74"/>
      <c r="D111" s="75"/>
      <c r="G111" s="162"/>
      <c r="H111" s="98"/>
    </row>
    <row r="112" spans="1:8" s="41" customFormat="1" x14ac:dyDescent="0.25">
      <c r="A112" s="154"/>
      <c r="B112" s="74"/>
      <c r="D112" s="75"/>
      <c r="G112" s="162"/>
      <c r="H112" s="98"/>
    </row>
    <row r="113" spans="1:8" s="41" customFormat="1" x14ac:dyDescent="0.25">
      <c r="A113" s="154"/>
      <c r="B113" s="74"/>
      <c r="D113" s="75"/>
      <c r="G113" s="162"/>
      <c r="H113" s="98"/>
    </row>
    <row r="114" spans="1:8" s="41" customFormat="1" x14ac:dyDescent="0.25">
      <c r="A114" s="154"/>
      <c r="B114" s="74"/>
      <c r="D114" s="75"/>
      <c r="G114" s="162"/>
      <c r="H114" s="98"/>
    </row>
    <row r="115" spans="1:8" s="41" customFormat="1" x14ac:dyDescent="0.25">
      <c r="A115" s="154"/>
      <c r="B115" s="74"/>
      <c r="D115" s="75"/>
      <c r="G115" s="162"/>
      <c r="H115" s="98"/>
    </row>
    <row r="116" spans="1:8" s="41" customFormat="1" x14ac:dyDescent="0.25">
      <c r="A116" s="154"/>
      <c r="B116" s="74"/>
      <c r="D116" s="75"/>
      <c r="G116" s="162"/>
      <c r="H116" s="98"/>
    </row>
    <row r="117" spans="1:8" s="41" customFormat="1" x14ac:dyDescent="0.25">
      <c r="A117" s="154"/>
      <c r="B117" s="74"/>
      <c r="D117" s="75"/>
      <c r="G117" s="162"/>
      <c r="H117" s="98"/>
    </row>
    <row r="118" spans="1:8" s="41" customFormat="1" x14ac:dyDescent="0.25">
      <c r="A118" s="154"/>
      <c r="B118" s="74"/>
      <c r="D118" s="75"/>
      <c r="G118" s="162"/>
      <c r="H118" s="98"/>
    </row>
    <row r="119" spans="1:8" s="41" customFormat="1" x14ac:dyDescent="0.25">
      <c r="A119" s="154"/>
      <c r="B119" s="74"/>
      <c r="D119" s="75"/>
      <c r="G119" s="162"/>
      <c r="H119" s="98"/>
    </row>
    <row r="120" spans="1:8" s="41" customFormat="1" x14ac:dyDescent="0.25">
      <c r="A120" s="154"/>
      <c r="B120" s="74"/>
      <c r="D120" s="75"/>
      <c r="G120" s="162"/>
      <c r="H120" s="98"/>
    </row>
    <row r="121" spans="1:8" s="41" customFormat="1" x14ac:dyDescent="0.25">
      <c r="A121" s="154"/>
      <c r="B121" s="74"/>
      <c r="D121" s="75"/>
      <c r="G121" s="162"/>
      <c r="H121" s="98"/>
    </row>
    <row r="122" spans="1:8" s="41" customFormat="1" x14ac:dyDescent="0.25">
      <c r="A122" s="154"/>
      <c r="B122" s="74"/>
      <c r="D122" s="75"/>
      <c r="G122" s="162"/>
      <c r="H122" s="98"/>
    </row>
    <row r="123" spans="1:8" s="41" customFormat="1" x14ac:dyDescent="0.25">
      <c r="A123" s="154"/>
      <c r="B123" s="74"/>
      <c r="D123" s="75"/>
      <c r="G123" s="162"/>
      <c r="H123" s="98"/>
    </row>
    <row r="124" spans="1:8" s="41" customFormat="1" x14ac:dyDescent="0.25">
      <c r="A124" s="154"/>
      <c r="B124" s="74"/>
      <c r="D124" s="75"/>
      <c r="G124" s="162"/>
      <c r="H124" s="98"/>
    </row>
    <row r="125" spans="1:8" s="41" customFormat="1" x14ac:dyDescent="0.25">
      <c r="A125" s="154"/>
      <c r="B125" s="74"/>
      <c r="D125" s="75"/>
      <c r="G125" s="162"/>
      <c r="H125" s="98"/>
    </row>
    <row r="126" spans="1:8" s="41" customFormat="1" x14ac:dyDescent="0.25">
      <c r="A126" s="154"/>
      <c r="B126" s="74"/>
      <c r="D126" s="75"/>
      <c r="G126" s="162"/>
      <c r="H126" s="98"/>
    </row>
    <row r="127" spans="1:8" s="41" customFormat="1" x14ac:dyDescent="0.25">
      <c r="A127" s="154"/>
      <c r="B127" s="74"/>
      <c r="D127" s="75"/>
      <c r="G127" s="162"/>
      <c r="H127" s="98"/>
    </row>
    <row r="128" spans="1:8" s="41" customFormat="1" x14ac:dyDescent="0.25">
      <c r="A128" s="154"/>
      <c r="B128" s="74"/>
      <c r="D128" s="75"/>
      <c r="G128" s="162"/>
      <c r="H128" s="98"/>
    </row>
    <row r="129" spans="1:8" s="41" customFormat="1" x14ac:dyDescent="0.25">
      <c r="A129" s="154"/>
      <c r="B129" s="74"/>
      <c r="D129" s="75"/>
      <c r="G129" s="162"/>
      <c r="H129" s="98"/>
    </row>
    <row r="130" spans="1:8" s="41" customFormat="1" x14ac:dyDescent="0.25">
      <c r="A130" s="154"/>
      <c r="B130" s="74"/>
      <c r="D130" s="75"/>
      <c r="G130" s="162"/>
      <c r="H130" s="98"/>
    </row>
    <row r="131" spans="1:8" s="41" customFormat="1" x14ac:dyDescent="0.25">
      <c r="A131" s="154"/>
      <c r="B131" s="74"/>
      <c r="D131" s="75"/>
      <c r="G131" s="162"/>
      <c r="H131" s="98"/>
    </row>
    <row r="132" spans="1:8" s="41" customFormat="1" x14ac:dyDescent="0.25">
      <c r="A132" s="154"/>
      <c r="B132" s="74"/>
      <c r="D132" s="75"/>
      <c r="G132" s="162"/>
      <c r="H132" s="98"/>
    </row>
    <row r="133" spans="1:8" x14ac:dyDescent="0.25">
      <c r="A133" s="154"/>
      <c r="B133" s="74"/>
      <c r="C133" s="41"/>
      <c r="D133" s="75"/>
    </row>
  </sheetData>
  <autoFilter ref="A5:H133" xr:uid="{00000000-0009-0000-0000-000004000000}">
    <filterColumn colId="6">
      <filters blank="1"/>
    </filterColumn>
  </autoFilter>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&amp;RJoburg Property Company-Igano Group - MCC</oddHeader>
    <oddFooter>&amp;CPage &amp;P of &amp;N&amp;R&amp;A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09639-C22C-4C24-AA43-09EEE6A80D45}">
  <sheetPr filterMode="1">
    <tabColor theme="9" tint="0.59999389629810485"/>
    <pageSetUpPr fitToPage="1"/>
  </sheetPr>
  <dimension ref="A1:G132"/>
  <sheetViews>
    <sheetView showZeros="0" view="pageBreakPreview" zoomScaleNormal="75" zoomScaleSheetLayoutView="100" workbookViewId="0">
      <pane xSplit="3" ySplit="5" topLeftCell="D57" activePane="bottomRight" state="frozen"/>
      <selection activeCell="B41" sqref="B41"/>
      <selection pane="topRight" activeCell="B41" sqref="B41"/>
      <selection pane="bottomLeft" activeCell="B41" sqref="B41"/>
      <selection pane="bottomRight" activeCell="E78" sqref="E78"/>
    </sheetView>
  </sheetViews>
  <sheetFormatPr defaultColWidth="9.109375" defaultRowHeight="13.2" x14ac:dyDescent="0.25"/>
  <cols>
    <col min="1" max="1" width="8.88671875" style="155" customWidth="1"/>
    <col min="2" max="2" width="60.88671875" style="64" customWidth="1"/>
    <col min="3" max="3" width="6.88671875" style="36" customWidth="1"/>
    <col min="4" max="4" width="13.33203125" style="76" customWidth="1"/>
    <col min="5" max="5" width="19.44140625" style="36" customWidth="1"/>
    <col min="6" max="6" width="20" style="36" customWidth="1"/>
    <col min="7" max="7" width="1.5546875" style="162" customWidth="1"/>
    <col min="8" max="16384" width="9.109375" style="36"/>
  </cols>
  <sheetData>
    <row r="1" spans="1:7" s="41" customFormat="1" ht="13.8" thickBot="1" x14ac:dyDescent="0.3">
      <c r="A1" s="146"/>
      <c r="B1" s="123"/>
      <c r="C1" s="93"/>
      <c r="D1" s="53"/>
      <c r="G1" s="160"/>
    </row>
    <row r="2" spans="1:7" s="40" customFormat="1" ht="13.8" thickBot="1" x14ac:dyDescent="0.3">
      <c r="A2" s="146"/>
      <c r="B2" s="90"/>
      <c r="C2" s="93"/>
      <c r="D2" s="53"/>
      <c r="E2" s="287" t="str">
        <f>'P&amp;G'!E2:F2</f>
        <v>BOQ</v>
      </c>
      <c r="F2" s="288"/>
      <c r="G2" s="161"/>
    </row>
    <row r="3" spans="1:7" s="35" customFormat="1" ht="15.75" customHeight="1" x14ac:dyDescent="0.25">
      <c r="A3" s="147"/>
      <c r="B3" s="125" t="str">
        <f>'P&amp;G'!B3</f>
        <v>MEADOWLANDS CIVIC CENTRE</v>
      </c>
      <c r="C3" s="24"/>
      <c r="D3" s="28"/>
      <c r="E3" s="293" t="str">
        <f>'P&amp;G'!E3:F4</f>
        <v>RAND VALUE - ZAR R</v>
      </c>
      <c r="F3" s="294"/>
      <c r="G3" s="162"/>
    </row>
    <row r="4" spans="1:7" s="55" customFormat="1" ht="13.5" customHeight="1" thickBot="1" x14ac:dyDescent="0.3">
      <c r="A4" s="148" t="s">
        <v>1</v>
      </c>
      <c r="B4" s="126"/>
      <c r="C4" s="26" t="s">
        <v>1</v>
      </c>
      <c r="D4" s="27"/>
      <c r="E4" s="295"/>
      <c r="F4" s="296"/>
      <c r="G4" s="163"/>
    </row>
    <row r="5" spans="1:7" s="127" customFormat="1" ht="25.5" customHeight="1" thickBot="1" x14ac:dyDescent="0.3">
      <c r="A5" s="149" t="s">
        <v>2</v>
      </c>
      <c r="B5" s="57" t="s">
        <v>3</v>
      </c>
      <c r="C5" s="58" t="s">
        <v>4</v>
      </c>
      <c r="D5" s="59" t="s">
        <v>5</v>
      </c>
      <c r="E5" s="112" t="s">
        <v>6</v>
      </c>
      <c r="F5" s="113" t="s">
        <v>7</v>
      </c>
      <c r="G5" s="159"/>
    </row>
    <row r="6" spans="1:7" s="39" customFormat="1" x14ac:dyDescent="0.25">
      <c r="A6" s="150"/>
      <c r="B6" s="61"/>
      <c r="C6" s="62"/>
      <c r="D6" s="77"/>
      <c r="E6" s="114"/>
      <c r="F6" s="115"/>
      <c r="G6" s="159"/>
    </row>
    <row r="7" spans="1:7" x14ac:dyDescent="0.25">
      <c r="A7" s="150"/>
      <c r="B7" s="48" t="s">
        <v>180</v>
      </c>
      <c r="C7" s="62"/>
      <c r="D7" s="78">
        <v>0</v>
      </c>
      <c r="E7" s="29"/>
      <c r="F7" s="30"/>
    </row>
    <row r="8" spans="1:7" x14ac:dyDescent="0.25">
      <c r="A8" s="150"/>
      <c r="B8" s="61"/>
      <c r="C8" s="62"/>
      <c r="D8" s="78">
        <v>0</v>
      </c>
      <c r="E8" s="37"/>
      <c r="F8" s="38"/>
    </row>
    <row r="9" spans="1:7" x14ac:dyDescent="0.25">
      <c r="A9" s="150"/>
      <c r="B9" s="45" t="s">
        <v>181</v>
      </c>
      <c r="C9" s="62"/>
      <c r="D9" s="78">
        <v>0</v>
      </c>
      <c r="E9" s="29"/>
      <c r="F9" s="30"/>
    </row>
    <row r="10" spans="1:7" x14ac:dyDescent="0.25">
      <c r="A10" s="150"/>
      <c r="B10" s="42"/>
      <c r="C10" s="62"/>
      <c r="D10" s="78">
        <v>0</v>
      </c>
      <c r="E10" s="29"/>
      <c r="F10" s="30"/>
      <c r="G10" s="164"/>
    </row>
    <row r="11" spans="1:7" x14ac:dyDescent="0.25">
      <c r="A11" s="150"/>
      <c r="B11" s="227" t="s">
        <v>122</v>
      </c>
      <c r="C11" s="62"/>
      <c r="D11" s="78"/>
      <c r="E11" s="29"/>
      <c r="F11" s="30"/>
      <c r="G11" s="164"/>
    </row>
    <row r="12" spans="1:7" ht="26.4" x14ac:dyDescent="0.25">
      <c r="A12" s="150"/>
      <c r="B12" s="43" t="s">
        <v>123</v>
      </c>
      <c r="C12" s="62"/>
      <c r="D12" s="78"/>
      <c r="E12" s="29"/>
      <c r="F12" s="30"/>
      <c r="G12" s="164"/>
    </row>
    <row r="13" spans="1:7" x14ac:dyDescent="0.25">
      <c r="A13" s="150"/>
      <c r="B13" s="43"/>
      <c r="C13" s="62"/>
      <c r="D13" s="78"/>
      <c r="E13" s="29"/>
      <c r="F13" s="30"/>
      <c r="G13" s="164"/>
    </row>
    <row r="14" spans="1:7" ht="66" x14ac:dyDescent="0.25">
      <c r="A14" s="150"/>
      <c r="B14" s="230" t="s">
        <v>182</v>
      </c>
      <c r="C14" s="62"/>
      <c r="D14" s="78"/>
      <c r="E14" s="29"/>
      <c r="F14" s="30"/>
      <c r="G14" s="164"/>
    </row>
    <row r="15" spans="1:7" x14ac:dyDescent="0.25">
      <c r="A15" s="150"/>
      <c r="B15" s="230"/>
      <c r="C15" s="62"/>
      <c r="D15" s="78"/>
      <c r="E15" s="29"/>
      <c r="F15" s="30"/>
      <c r="G15" s="164"/>
    </row>
    <row r="16" spans="1:7" ht="26.4" x14ac:dyDescent="0.25">
      <c r="A16" s="228"/>
      <c r="B16" s="231" t="s">
        <v>183</v>
      </c>
      <c r="C16" s="229"/>
      <c r="D16" s="78"/>
      <c r="E16" s="142"/>
      <c r="F16" s="141">
        <f t="shared" ref="F16:F25" si="0">E16*D16</f>
        <v>0</v>
      </c>
      <c r="G16" s="164"/>
    </row>
    <row r="17" spans="1:7" ht="26.4" x14ac:dyDescent="0.25">
      <c r="A17" s="228">
        <v>1</v>
      </c>
      <c r="B17" s="230" t="s">
        <v>184</v>
      </c>
      <c r="C17" s="229" t="s">
        <v>10</v>
      </c>
      <c r="D17" s="78">
        <v>816.09</v>
      </c>
      <c r="E17" s="142"/>
      <c r="F17" s="141">
        <f t="shared" si="0"/>
        <v>0</v>
      </c>
      <c r="G17" s="164"/>
    </row>
    <row r="18" spans="1:7" x14ac:dyDescent="0.25">
      <c r="A18" s="151"/>
      <c r="B18" s="230"/>
      <c r="C18" s="63"/>
      <c r="D18" s="78"/>
      <c r="E18" s="142"/>
      <c r="F18" s="141">
        <f t="shared" si="0"/>
        <v>0</v>
      </c>
      <c r="G18" s="164"/>
    </row>
    <row r="19" spans="1:7" x14ac:dyDescent="0.25">
      <c r="A19" s="151"/>
      <c r="B19" s="232" t="s">
        <v>185</v>
      </c>
      <c r="C19" s="63"/>
      <c r="D19" s="78"/>
      <c r="E19" s="142"/>
      <c r="F19" s="141">
        <f t="shared" si="0"/>
        <v>0</v>
      </c>
      <c r="G19" s="164"/>
    </row>
    <row r="20" spans="1:7" s="64" customFormat="1" ht="26.4" x14ac:dyDescent="0.25">
      <c r="A20" s="151"/>
      <c r="B20" s="232" t="s">
        <v>186</v>
      </c>
      <c r="C20" s="63"/>
      <c r="D20" s="78"/>
      <c r="E20" s="142"/>
      <c r="F20" s="141">
        <f t="shared" si="0"/>
        <v>0</v>
      </c>
      <c r="G20" s="164"/>
    </row>
    <row r="21" spans="1:7" ht="26.4" x14ac:dyDescent="0.25">
      <c r="A21" s="151">
        <v>2</v>
      </c>
      <c r="B21" s="230" t="s">
        <v>187</v>
      </c>
      <c r="C21" s="63" t="s">
        <v>9</v>
      </c>
      <c r="D21" s="78">
        <v>117</v>
      </c>
      <c r="E21" s="142"/>
      <c r="F21" s="141">
        <f t="shared" si="0"/>
        <v>0</v>
      </c>
      <c r="G21" s="164"/>
    </row>
    <row r="22" spans="1:7" x14ac:dyDescent="0.25">
      <c r="A22" s="151"/>
      <c r="B22" s="230"/>
      <c r="C22" s="63"/>
      <c r="D22" s="78"/>
      <c r="E22" s="142"/>
      <c r="F22" s="141">
        <f t="shared" si="0"/>
        <v>0</v>
      </c>
      <c r="G22" s="164"/>
    </row>
    <row r="23" spans="1:7" x14ac:dyDescent="0.25">
      <c r="A23" s="151"/>
      <c r="B23" s="231" t="s">
        <v>188</v>
      </c>
      <c r="C23" s="63"/>
      <c r="D23" s="78"/>
      <c r="E23" s="142"/>
      <c r="F23" s="141">
        <f t="shared" si="0"/>
        <v>0</v>
      </c>
      <c r="G23" s="164"/>
    </row>
    <row r="24" spans="1:7" x14ac:dyDescent="0.25">
      <c r="A24" s="151">
        <v>3</v>
      </c>
      <c r="B24" s="230" t="s">
        <v>189</v>
      </c>
      <c r="C24" s="63" t="s">
        <v>9</v>
      </c>
      <c r="D24" s="78">
        <v>150</v>
      </c>
      <c r="E24" s="142"/>
      <c r="F24" s="141">
        <f t="shared" si="0"/>
        <v>0</v>
      </c>
      <c r="G24" s="164"/>
    </row>
    <row r="25" spans="1:7" x14ac:dyDescent="0.25">
      <c r="A25" s="151"/>
      <c r="B25" s="44"/>
      <c r="C25" s="63"/>
      <c r="D25" s="78"/>
      <c r="E25" s="142"/>
      <c r="F25" s="141">
        <f t="shared" si="0"/>
        <v>0</v>
      </c>
      <c r="G25" s="164"/>
    </row>
    <row r="26" spans="1:7" x14ac:dyDescent="0.25">
      <c r="A26" s="151"/>
      <c r="B26" s="44"/>
      <c r="C26" s="63"/>
      <c r="D26" s="78"/>
      <c r="E26" s="142"/>
      <c r="F26" s="141"/>
      <c r="G26" s="164"/>
    </row>
    <row r="27" spans="1:7" x14ac:dyDescent="0.25">
      <c r="A27" s="151"/>
      <c r="B27" s="44"/>
      <c r="C27" s="63"/>
      <c r="D27" s="78"/>
      <c r="E27" s="142"/>
      <c r="F27" s="141"/>
      <c r="G27" s="164"/>
    </row>
    <row r="28" spans="1:7" x14ac:dyDescent="0.25">
      <c r="A28" s="151"/>
      <c r="B28" s="44"/>
      <c r="C28" s="63"/>
      <c r="D28" s="78"/>
      <c r="E28" s="142"/>
      <c r="F28" s="141"/>
      <c r="G28" s="164"/>
    </row>
    <row r="29" spans="1:7" x14ac:dyDescent="0.25">
      <c r="A29" s="151"/>
      <c r="B29" s="44"/>
      <c r="C29" s="63"/>
      <c r="D29" s="78"/>
      <c r="E29" s="142"/>
      <c r="F29" s="141"/>
      <c r="G29" s="164"/>
    </row>
    <row r="30" spans="1:7" x14ac:dyDescent="0.25">
      <c r="A30" s="151"/>
      <c r="B30" s="44"/>
      <c r="C30" s="63"/>
      <c r="D30" s="78"/>
      <c r="E30" s="142"/>
      <c r="F30" s="141"/>
      <c r="G30" s="164"/>
    </row>
    <row r="31" spans="1:7" x14ac:dyDescent="0.25">
      <c r="A31" s="151"/>
      <c r="B31" s="44"/>
      <c r="C31" s="63"/>
      <c r="D31" s="78"/>
      <c r="E31" s="142"/>
      <c r="F31" s="141"/>
      <c r="G31" s="164"/>
    </row>
    <row r="32" spans="1:7" x14ac:dyDescent="0.25">
      <c r="A32" s="151"/>
      <c r="B32" s="44"/>
      <c r="C32" s="63"/>
      <c r="D32" s="78"/>
      <c r="E32" s="142"/>
      <c r="F32" s="141"/>
      <c r="G32" s="164"/>
    </row>
    <row r="33" spans="1:7" x14ac:dyDescent="0.25">
      <c r="A33" s="151"/>
      <c r="B33" s="44"/>
      <c r="C33" s="63"/>
      <c r="D33" s="78"/>
      <c r="E33" s="142"/>
      <c r="F33" s="141"/>
      <c r="G33" s="164"/>
    </row>
    <row r="34" spans="1:7" x14ac:dyDescent="0.25">
      <c r="A34" s="151"/>
      <c r="B34" s="44"/>
      <c r="C34" s="63"/>
      <c r="D34" s="78"/>
      <c r="E34" s="142"/>
      <c r="F34" s="141"/>
      <c r="G34" s="164"/>
    </row>
    <row r="35" spans="1:7" s="64" customFormat="1" x14ac:dyDescent="0.25">
      <c r="A35" s="151"/>
      <c r="B35" s="44"/>
      <c r="C35" s="63"/>
      <c r="D35" s="78"/>
      <c r="E35" s="142"/>
      <c r="F35" s="141">
        <f>E35*D35</f>
        <v>0</v>
      </c>
      <c r="G35" s="164"/>
    </row>
    <row r="36" spans="1:7" s="64" customFormat="1" x14ac:dyDescent="0.25">
      <c r="A36" s="151"/>
      <c r="B36" s="44"/>
      <c r="C36" s="63"/>
      <c r="D36" s="78"/>
      <c r="E36" s="142"/>
      <c r="F36" s="141"/>
      <c r="G36" s="164"/>
    </row>
    <row r="37" spans="1:7" x14ac:dyDescent="0.25">
      <c r="A37" s="151"/>
      <c r="B37" s="51"/>
      <c r="C37" s="63"/>
      <c r="D37" s="78"/>
      <c r="E37" s="142"/>
      <c r="F37" s="141">
        <f t="shared" ref="F37:F65" si="1">E37*D37</f>
        <v>0</v>
      </c>
      <c r="G37" s="164"/>
    </row>
    <row r="38" spans="1:7" x14ac:dyDescent="0.25">
      <c r="A38" s="151"/>
      <c r="B38" s="44"/>
      <c r="C38" s="63"/>
      <c r="D38" s="78"/>
      <c r="E38" s="142"/>
      <c r="F38" s="141">
        <f t="shared" si="1"/>
        <v>0</v>
      </c>
      <c r="G38" s="164"/>
    </row>
    <row r="39" spans="1:7" x14ac:dyDescent="0.25">
      <c r="A39" s="151"/>
      <c r="B39" s="44"/>
      <c r="C39" s="63"/>
      <c r="D39" s="78"/>
      <c r="E39" s="142"/>
      <c r="F39" s="143"/>
      <c r="G39" s="164"/>
    </row>
    <row r="40" spans="1:7" x14ac:dyDescent="0.25">
      <c r="A40" s="151"/>
      <c r="B40" s="51"/>
      <c r="C40" s="63"/>
      <c r="D40" s="78"/>
      <c r="E40" s="142"/>
      <c r="F40" s="143">
        <f t="shared" si="1"/>
        <v>0</v>
      </c>
      <c r="G40" s="164"/>
    </row>
    <row r="41" spans="1:7" x14ac:dyDescent="0.25">
      <c r="A41" s="151"/>
      <c r="B41" s="44"/>
      <c r="C41" s="63"/>
      <c r="D41" s="78"/>
      <c r="E41" s="142"/>
      <c r="F41" s="141">
        <f t="shared" si="1"/>
        <v>0</v>
      </c>
      <c r="G41" s="164"/>
    </row>
    <row r="42" spans="1:7" x14ac:dyDescent="0.25">
      <c r="A42" s="151"/>
      <c r="B42" s="51"/>
      <c r="C42" s="63"/>
      <c r="D42" s="78"/>
      <c r="E42" s="142"/>
      <c r="F42" s="143">
        <f t="shared" si="1"/>
        <v>0</v>
      </c>
      <c r="G42" s="164"/>
    </row>
    <row r="43" spans="1:7" x14ac:dyDescent="0.25">
      <c r="A43" s="151"/>
      <c r="B43" s="51"/>
      <c r="C43" s="63"/>
      <c r="D43" s="78"/>
      <c r="E43" s="142"/>
      <c r="F43" s="141"/>
      <c r="G43" s="164"/>
    </row>
    <row r="44" spans="1:7" x14ac:dyDescent="0.25">
      <c r="A44" s="151"/>
      <c r="B44" s="54"/>
      <c r="C44" s="63"/>
      <c r="D44" s="78"/>
      <c r="E44" s="142"/>
      <c r="F44" s="141">
        <f t="shared" si="1"/>
        <v>0</v>
      </c>
      <c r="G44" s="164"/>
    </row>
    <row r="45" spans="1:7" x14ac:dyDescent="0.25">
      <c r="A45" s="151"/>
      <c r="B45" s="54"/>
      <c r="C45" s="63"/>
      <c r="D45" s="78"/>
      <c r="E45" s="142"/>
      <c r="F45" s="141"/>
      <c r="G45" s="164"/>
    </row>
    <row r="46" spans="1:7" x14ac:dyDescent="0.25">
      <c r="A46" s="151"/>
      <c r="B46" s="51"/>
      <c r="C46" s="63"/>
      <c r="D46" s="78"/>
      <c r="E46" s="142"/>
      <c r="F46" s="141">
        <f t="shared" si="1"/>
        <v>0</v>
      </c>
      <c r="G46" s="164"/>
    </row>
    <row r="47" spans="1:7" x14ac:dyDescent="0.25">
      <c r="A47" s="151"/>
      <c r="B47" s="44"/>
      <c r="C47" s="63"/>
      <c r="D47" s="78"/>
      <c r="E47" s="142"/>
      <c r="F47" s="141">
        <f t="shared" si="1"/>
        <v>0</v>
      </c>
      <c r="G47" s="164"/>
    </row>
    <row r="48" spans="1:7" x14ac:dyDescent="0.25">
      <c r="A48" s="151"/>
      <c r="B48" s="44"/>
      <c r="C48" s="63"/>
      <c r="D48" s="78"/>
      <c r="E48" s="142"/>
      <c r="F48" s="141">
        <f t="shared" si="1"/>
        <v>0</v>
      </c>
      <c r="G48" s="164"/>
    </row>
    <row r="49" spans="1:7" ht="11.4" customHeight="1" x14ac:dyDescent="0.25">
      <c r="A49" s="151"/>
      <c r="B49" s="51"/>
      <c r="C49" s="63"/>
      <c r="D49" s="78"/>
      <c r="E49" s="142"/>
      <c r="F49" s="141">
        <f t="shared" si="1"/>
        <v>0</v>
      </c>
      <c r="G49" s="164"/>
    </row>
    <row r="50" spans="1:7" ht="11.4" customHeight="1" x14ac:dyDescent="0.25">
      <c r="A50" s="151"/>
      <c r="B50" s="51"/>
      <c r="C50" s="63"/>
      <c r="D50" s="78"/>
      <c r="E50" s="142"/>
      <c r="F50" s="141"/>
      <c r="G50" s="164"/>
    </row>
    <row r="51" spans="1:7" ht="11.4" customHeight="1" x14ac:dyDescent="0.25">
      <c r="A51" s="151"/>
      <c r="B51" s="51"/>
      <c r="C51" s="63"/>
      <c r="D51" s="78"/>
      <c r="E51" s="142"/>
      <c r="F51" s="141"/>
      <c r="G51" s="164"/>
    </row>
    <row r="52" spans="1:7" ht="11.4" customHeight="1" x14ac:dyDescent="0.25">
      <c r="A52" s="151"/>
      <c r="B52" s="51"/>
      <c r="C52" s="63"/>
      <c r="D52" s="78"/>
      <c r="E52" s="142"/>
      <c r="F52" s="141"/>
      <c r="G52" s="164"/>
    </row>
    <row r="53" spans="1:7" ht="11.4" customHeight="1" x14ac:dyDescent="0.25">
      <c r="A53" s="151"/>
      <c r="B53" s="51"/>
      <c r="C53" s="63"/>
      <c r="D53" s="78"/>
      <c r="E53" s="142"/>
      <c r="F53" s="141"/>
      <c r="G53" s="164"/>
    </row>
    <row r="54" spans="1:7" ht="11.4" customHeight="1" x14ac:dyDescent="0.25">
      <c r="A54" s="151"/>
      <c r="B54" s="51"/>
      <c r="C54" s="63"/>
      <c r="D54" s="78"/>
      <c r="E54" s="142"/>
      <c r="F54" s="141"/>
      <c r="G54" s="164"/>
    </row>
    <row r="55" spans="1:7" ht="11.4" customHeight="1" x14ac:dyDescent="0.25">
      <c r="A55" s="151"/>
      <c r="B55" s="51"/>
      <c r="C55" s="63"/>
      <c r="D55" s="78"/>
      <c r="E55" s="142"/>
      <c r="F55" s="141"/>
      <c r="G55" s="164"/>
    </row>
    <row r="56" spans="1:7" ht="11.4" customHeight="1" x14ac:dyDescent="0.25">
      <c r="A56" s="151"/>
      <c r="B56" s="51"/>
      <c r="C56" s="63"/>
      <c r="D56" s="78"/>
      <c r="E56" s="142"/>
      <c r="F56" s="141"/>
      <c r="G56" s="164"/>
    </row>
    <row r="57" spans="1:7" ht="11.4" customHeight="1" x14ac:dyDescent="0.25">
      <c r="A57" s="151"/>
      <c r="B57" s="51"/>
      <c r="C57" s="63"/>
      <c r="D57" s="78"/>
      <c r="E57" s="142"/>
      <c r="F57" s="141"/>
      <c r="G57" s="164"/>
    </row>
    <row r="58" spans="1:7" ht="11.4" customHeight="1" x14ac:dyDescent="0.25">
      <c r="A58" s="151"/>
      <c r="B58" s="51"/>
      <c r="C58" s="63"/>
      <c r="D58" s="78"/>
      <c r="E58" s="142"/>
      <c r="F58" s="141"/>
      <c r="G58" s="164"/>
    </row>
    <row r="59" spans="1:7" ht="11.4" customHeight="1" x14ac:dyDescent="0.25">
      <c r="A59" s="151"/>
      <c r="B59" s="51"/>
      <c r="C59" s="63"/>
      <c r="D59" s="78"/>
      <c r="E59" s="142"/>
      <c r="F59" s="141"/>
      <c r="G59" s="164"/>
    </row>
    <row r="60" spans="1:7" ht="11.4" customHeight="1" x14ac:dyDescent="0.25">
      <c r="A60" s="151"/>
      <c r="B60" s="51"/>
      <c r="C60" s="63"/>
      <c r="D60" s="78"/>
      <c r="E60" s="142"/>
      <c r="F60" s="141"/>
      <c r="G60" s="164"/>
    </row>
    <row r="61" spans="1:7" ht="11.4" customHeight="1" x14ac:dyDescent="0.25">
      <c r="A61" s="151"/>
      <c r="B61" s="51"/>
      <c r="C61" s="63"/>
      <c r="D61" s="78"/>
      <c r="E61" s="142"/>
      <c r="F61" s="141"/>
      <c r="G61" s="164"/>
    </row>
    <row r="62" spans="1:7" x14ac:dyDescent="0.25">
      <c r="A62" s="151"/>
      <c r="B62" s="44"/>
      <c r="C62" s="63"/>
      <c r="D62" s="78"/>
      <c r="E62" s="142"/>
      <c r="F62" s="141">
        <f t="shared" si="1"/>
        <v>0</v>
      </c>
      <c r="G62" s="164"/>
    </row>
    <row r="63" spans="1:7" x14ac:dyDescent="0.25">
      <c r="A63" s="151"/>
      <c r="B63" s="44"/>
      <c r="C63" s="63"/>
      <c r="D63" s="78"/>
      <c r="E63" s="142"/>
      <c r="F63" s="141"/>
      <c r="G63" s="164"/>
    </row>
    <row r="64" spans="1:7" x14ac:dyDescent="0.25">
      <c r="A64" s="151"/>
      <c r="B64" s="51"/>
      <c r="C64" s="63"/>
      <c r="D64" s="78"/>
      <c r="E64" s="142"/>
      <c r="F64" s="141">
        <f t="shared" si="1"/>
        <v>0</v>
      </c>
      <c r="G64" s="164"/>
    </row>
    <row r="65" spans="1:7" ht="13.8" thickBot="1" x14ac:dyDescent="0.3">
      <c r="A65" s="151"/>
      <c r="B65" s="44"/>
      <c r="C65" s="63"/>
      <c r="D65" s="78"/>
      <c r="E65" s="142"/>
      <c r="F65" s="141">
        <f t="shared" si="1"/>
        <v>0</v>
      </c>
      <c r="G65" s="164"/>
    </row>
    <row r="66" spans="1:7" ht="13.8" thickBot="1" x14ac:dyDescent="0.3">
      <c r="A66" s="156"/>
      <c r="B66" s="47" t="s">
        <v>11</v>
      </c>
      <c r="C66" s="66"/>
      <c r="D66" s="79"/>
      <c r="E66" s="144"/>
      <c r="F66" s="224">
        <f>SUM(F6:F65)</f>
        <v>0</v>
      </c>
    </row>
    <row r="67" spans="1:7" s="22" customFormat="1" x14ac:dyDescent="0.25">
      <c r="A67" s="151"/>
      <c r="B67" s="43"/>
      <c r="C67" s="67"/>
      <c r="D67" s="80"/>
      <c r="E67" s="68"/>
      <c r="F67" s="69"/>
      <c r="G67" s="162"/>
    </row>
    <row r="68" spans="1:7" s="22" customFormat="1" x14ac:dyDescent="0.25">
      <c r="A68" s="152"/>
      <c r="B68" s="48" t="str">
        <f>CONCATENATE("SUMMARY ",B7)</f>
        <v>SUMMARY SECTION NO 6 - WATERPROOFING</v>
      </c>
      <c r="C68" s="33"/>
      <c r="D68" s="49"/>
      <c r="E68" s="68"/>
      <c r="F68" s="70"/>
      <c r="G68" s="162"/>
    </row>
    <row r="69" spans="1:7" s="22" customFormat="1" x14ac:dyDescent="0.25">
      <c r="A69" s="152"/>
      <c r="B69" s="34" t="str">
        <f>B9</f>
        <v>BILL NO 1 - WATER PROOFING</v>
      </c>
      <c r="C69" s="33"/>
      <c r="D69" s="49"/>
      <c r="E69" s="68"/>
      <c r="F69" s="225">
        <f>F66</f>
        <v>0</v>
      </c>
      <c r="G69" s="162"/>
    </row>
    <row r="70" spans="1:7" s="22" customFormat="1" x14ac:dyDescent="0.25">
      <c r="A70" s="152"/>
      <c r="B70" s="50" t="str">
        <f>CONCATENATE("TOTAL ",B7)</f>
        <v>TOTAL SECTION NO 6 - WATERPROOFING</v>
      </c>
      <c r="C70" s="33"/>
      <c r="D70" s="49"/>
      <c r="E70" s="68"/>
      <c r="F70" s="226">
        <f>SUM(F69:F69)</f>
        <v>0</v>
      </c>
      <c r="G70" s="162"/>
    </row>
    <row r="71" spans="1:7" s="22" customFormat="1" ht="13.8" thickBot="1" x14ac:dyDescent="0.3">
      <c r="A71" s="153"/>
      <c r="B71" s="71"/>
      <c r="C71" s="32"/>
      <c r="D71" s="46"/>
      <c r="E71" s="72"/>
      <c r="F71" s="73"/>
      <c r="G71" s="162"/>
    </row>
    <row r="72" spans="1:7" s="41" customFormat="1" x14ac:dyDescent="0.25">
      <c r="A72" s="154"/>
      <c r="B72" s="74"/>
      <c r="D72" s="75"/>
      <c r="G72" s="162"/>
    </row>
    <row r="73" spans="1:7" s="41" customFormat="1" x14ac:dyDescent="0.25">
      <c r="A73" s="154"/>
      <c r="B73" s="74"/>
      <c r="D73" s="173"/>
      <c r="G73" s="162"/>
    </row>
    <row r="74" spans="1:7" s="41" customFormat="1" x14ac:dyDescent="0.25">
      <c r="A74" s="154"/>
      <c r="B74" s="74"/>
      <c r="D74" s="75"/>
      <c r="G74" s="162"/>
    </row>
    <row r="75" spans="1:7" s="41" customFormat="1" x14ac:dyDescent="0.25">
      <c r="A75" s="154"/>
      <c r="B75" s="74"/>
      <c r="D75" s="75"/>
      <c r="G75" s="162"/>
    </row>
    <row r="76" spans="1:7" s="41" customFormat="1" x14ac:dyDescent="0.25">
      <c r="A76" s="154"/>
      <c r="B76" s="74"/>
      <c r="D76" s="75"/>
      <c r="G76" s="162"/>
    </row>
    <row r="77" spans="1:7" s="41" customFormat="1" x14ac:dyDescent="0.25">
      <c r="A77" s="154"/>
      <c r="B77" s="74"/>
      <c r="D77" s="75"/>
      <c r="G77" s="162"/>
    </row>
    <row r="78" spans="1:7" s="41" customFormat="1" x14ac:dyDescent="0.25">
      <c r="A78" s="154"/>
      <c r="B78" s="74"/>
      <c r="D78" s="75"/>
      <c r="G78" s="162"/>
    </row>
    <row r="79" spans="1:7" s="41" customFormat="1" x14ac:dyDescent="0.25">
      <c r="A79" s="154"/>
      <c r="B79" s="74"/>
      <c r="D79" s="75"/>
      <c r="G79" s="162"/>
    </row>
    <row r="80" spans="1:7" s="41" customFormat="1" x14ac:dyDescent="0.25">
      <c r="A80" s="154"/>
      <c r="B80" s="74"/>
      <c r="D80" s="75"/>
      <c r="G80" s="162"/>
    </row>
    <row r="81" spans="1:7" s="41" customFormat="1" x14ac:dyDescent="0.25">
      <c r="A81" s="154"/>
      <c r="B81" s="74"/>
      <c r="D81" s="75"/>
      <c r="G81" s="162"/>
    </row>
    <row r="82" spans="1:7" s="41" customFormat="1" x14ac:dyDescent="0.25">
      <c r="A82" s="154"/>
      <c r="B82" s="74"/>
      <c r="D82" s="75"/>
      <c r="G82" s="162"/>
    </row>
    <row r="83" spans="1:7" s="41" customFormat="1" x14ac:dyDescent="0.25">
      <c r="A83" s="154"/>
      <c r="B83" s="74"/>
      <c r="D83" s="75"/>
      <c r="G83" s="162"/>
    </row>
    <row r="84" spans="1:7" s="41" customFormat="1" x14ac:dyDescent="0.25">
      <c r="A84" s="154"/>
      <c r="B84" s="74"/>
      <c r="D84" s="75"/>
      <c r="G84" s="162"/>
    </row>
    <row r="85" spans="1:7" s="41" customFormat="1" x14ac:dyDescent="0.25">
      <c r="A85" s="154"/>
      <c r="B85" s="74"/>
      <c r="D85" s="75"/>
      <c r="G85" s="162"/>
    </row>
    <row r="86" spans="1:7" s="41" customFormat="1" x14ac:dyDescent="0.25">
      <c r="A86" s="154"/>
      <c r="B86" s="74"/>
      <c r="D86" s="75"/>
      <c r="G86" s="162"/>
    </row>
    <row r="87" spans="1:7" s="41" customFormat="1" x14ac:dyDescent="0.25">
      <c r="A87" s="154"/>
      <c r="B87" s="74"/>
      <c r="D87" s="75"/>
      <c r="G87" s="162"/>
    </row>
    <row r="88" spans="1:7" s="41" customFormat="1" x14ac:dyDescent="0.25">
      <c r="A88" s="154"/>
      <c r="B88" s="74"/>
      <c r="D88" s="75"/>
      <c r="G88" s="162"/>
    </row>
    <row r="89" spans="1:7" s="41" customFormat="1" x14ac:dyDescent="0.25">
      <c r="A89" s="154"/>
      <c r="B89" s="74"/>
      <c r="D89" s="75"/>
      <c r="G89" s="162"/>
    </row>
    <row r="90" spans="1:7" s="41" customFormat="1" x14ac:dyDescent="0.25">
      <c r="A90" s="154"/>
      <c r="B90" s="74"/>
      <c r="D90" s="75"/>
      <c r="G90" s="162"/>
    </row>
    <row r="91" spans="1:7" s="41" customFormat="1" x14ac:dyDescent="0.25">
      <c r="A91" s="154"/>
      <c r="B91" s="74"/>
      <c r="D91" s="75"/>
      <c r="G91" s="162"/>
    </row>
    <row r="92" spans="1:7" s="41" customFormat="1" x14ac:dyDescent="0.25">
      <c r="A92" s="154"/>
      <c r="B92" s="74"/>
      <c r="D92" s="75"/>
      <c r="G92" s="162"/>
    </row>
    <row r="93" spans="1:7" s="41" customFormat="1" x14ac:dyDescent="0.25">
      <c r="A93" s="154"/>
      <c r="B93" s="74"/>
      <c r="D93" s="75"/>
      <c r="G93" s="162"/>
    </row>
    <row r="94" spans="1:7" s="41" customFormat="1" x14ac:dyDescent="0.25">
      <c r="A94" s="154"/>
      <c r="B94" s="74"/>
      <c r="D94" s="75"/>
      <c r="G94" s="162"/>
    </row>
    <row r="95" spans="1:7" s="41" customFormat="1" x14ac:dyDescent="0.25">
      <c r="A95" s="154"/>
      <c r="B95" s="74"/>
      <c r="D95" s="75"/>
      <c r="G95" s="162"/>
    </row>
    <row r="96" spans="1:7" s="41" customFormat="1" x14ac:dyDescent="0.25">
      <c r="A96" s="154"/>
      <c r="B96" s="74"/>
      <c r="D96" s="75"/>
      <c r="G96" s="162"/>
    </row>
    <row r="97" spans="1:7" s="41" customFormat="1" x14ac:dyDescent="0.25">
      <c r="A97" s="154"/>
      <c r="B97" s="74"/>
      <c r="D97" s="75"/>
      <c r="G97" s="162"/>
    </row>
    <row r="98" spans="1:7" s="41" customFormat="1" x14ac:dyDescent="0.25">
      <c r="A98" s="154"/>
      <c r="B98" s="74"/>
      <c r="D98" s="75"/>
      <c r="G98" s="162"/>
    </row>
    <row r="99" spans="1:7" s="41" customFormat="1" x14ac:dyDescent="0.25">
      <c r="A99" s="154"/>
      <c r="B99" s="74"/>
      <c r="D99" s="75"/>
      <c r="G99" s="162"/>
    </row>
    <row r="100" spans="1:7" s="41" customFormat="1" x14ac:dyDescent="0.25">
      <c r="A100" s="154"/>
      <c r="B100" s="74"/>
      <c r="D100" s="75"/>
      <c r="G100" s="162"/>
    </row>
    <row r="101" spans="1:7" s="41" customFormat="1" x14ac:dyDescent="0.25">
      <c r="A101" s="154"/>
      <c r="B101" s="74"/>
      <c r="D101" s="75"/>
      <c r="G101" s="162"/>
    </row>
    <row r="102" spans="1:7" s="41" customFormat="1" x14ac:dyDescent="0.25">
      <c r="A102" s="154"/>
      <c r="B102" s="74"/>
      <c r="D102" s="75"/>
      <c r="G102" s="162"/>
    </row>
    <row r="103" spans="1:7" s="41" customFormat="1" x14ac:dyDescent="0.25">
      <c r="A103" s="154"/>
      <c r="B103" s="74"/>
      <c r="D103" s="75"/>
      <c r="G103" s="162"/>
    </row>
    <row r="104" spans="1:7" s="41" customFormat="1" x14ac:dyDescent="0.25">
      <c r="A104" s="154"/>
      <c r="B104" s="74"/>
      <c r="D104" s="75"/>
      <c r="G104" s="162"/>
    </row>
    <row r="105" spans="1:7" s="41" customFormat="1" x14ac:dyDescent="0.25">
      <c r="A105" s="154"/>
      <c r="B105" s="74"/>
      <c r="D105" s="75"/>
      <c r="G105" s="162"/>
    </row>
    <row r="106" spans="1:7" s="41" customFormat="1" x14ac:dyDescent="0.25">
      <c r="A106" s="154"/>
      <c r="B106" s="74"/>
      <c r="D106" s="75"/>
      <c r="G106" s="162"/>
    </row>
    <row r="107" spans="1:7" s="41" customFormat="1" x14ac:dyDescent="0.25">
      <c r="A107" s="154"/>
      <c r="B107" s="74"/>
      <c r="D107" s="75"/>
      <c r="G107" s="162"/>
    </row>
    <row r="108" spans="1:7" s="41" customFormat="1" x14ac:dyDescent="0.25">
      <c r="A108" s="154"/>
      <c r="B108" s="74"/>
      <c r="D108" s="75"/>
      <c r="G108" s="162"/>
    </row>
    <row r="109" spans="1:7" s="41" customFormat="1" x14ac:dyDescent="0.25">
      <c r="A109" s="154"/>
      <c r="B109" s="74"/>
      <c r="D109" s="75"/>
      <c r="G109" s="162"/>
    </row>
    <row r="110" spans="1:7" s="41" customFormat="1" x14ac:dyDescent="0.25">
      <c r="A110" s="154"/>
      <c r="B110" s="74"/>
      <c r="D110" s="75"/>
      <c r="G110" s="162"/>
    </row>
    <row r="111" spans="1:7" s="41" customFormat="1" x14ac:dyDescent="0.25">
      <c r="A111" s="154"/>
      <c r="B111" s="74"/>
      <c r="D111" s="75"/>
      <c r="G111" s="162"/>
    </row>
    <row r="112" spans="1:7" s="41" customFormat="1" x14ac:dyDescent="0.25">
      <c r="A112" s="154"/>
      <c r="B112" s="74"/>
      <c r="D112" s="75"/>
      <c r="G112" s="162"/>
    </row>
    <row r="113" spans="1:7" s="41" customFormat="1" x14ac:dyDescent="0.25">
      <c r="A113" s="154"/>
      <c r="B113" s="74"/>
      <c r="D113" s="75"/>
      <c r="G113" s="162"/>
    </row>
    <row r="114" spans="1:7" s="41" customFormat="1" x14ac:dyDescent="0.25">
      <c r="A114" s="154"/>
      <c r="B114" s="74"/>
      <c r="D114" s="75"/>
      <c r="G114" s="162"/>
    </row>
    <row r="115" spans="1:7" s="41" customFormat="1" x14ac:dyDescent="0.25">
      <c r="A115" s="154"/>
      <c r="B115" s="74"/>
      <c r="D115" s="75"/>
      <c r="G115" s="162"/>
    </row>
    <row r="116" spans="1:7" s="41" customFormat="1" x14ac:dyDescent="0.25">
      <c r="A116" s="154"/>
      <c r="B116" s="74"/>
      <c r="D116" s="75"/>
      <c r="G116" s="162"/>
    </row>
    <row r="117" spans="1:7" s="41" customFormat="1" x14ac:dyDescent="0.25">
      <c r="A117" s="154"/>
      <c r="B117" s="74"/>
      <c r="D117" s="75"/>
      <c r="G117" s="162"/>
    </row>
    <row r="118" spans="1:7" s="41" customFormat="1" x14ac:dyDescent="0.25">
      <c r="A118" s="154"/>
      <c r="B118" s="74"/>
      <c r="D118" s="75"/>
      <c r="G118" s="162"/>
    </row>
    <row r="119" spans="1:7" s="41" customFormat="1" x14ac:dyDescent="0.25">
      <c r="A119" s="154"/>
      <c r="B119" s="74"/>
      <c r="D119" s="75"/>
      <c r="G119" s="162"/>
    </row>
    <row r="120" spans="1:7" s="41" customFormat="1" x14ac:dyDescent="0.25">
      <c r="A120" s="154"/>
      <c r="B120" s="74"/>
      <c r="D120" s="75"/>
      <c r="G120" s="162"/>
    </row>
    <row r="121" spans="1:7" s="41" customFormat="1" x14ac:dyDescent="0.25">
      <c r="A121" s="154"/>
      <c r="B121" s="74"/>
      <c r="D121" s="75"/>
      <c r="G121" s="162"/>
    </row>
    <row r="122" spans="1:7" s="41" customFormat="1" x14ac:dyDescent="0.25">
      <c r="A122" s="154"/>
      <c r="B122" s="74"/>
      <c r="D122" s="75"/>
      <c r="G122" s="162"/>
    </row>
    <row r="123" spans="1:7" s="41" customFormat="1" x14ac:dyDescent="0.25">
      <c r="A123" s="154"/>
      <c r="B123" s="74"/>
      <c r="D123" s="75"/>
      <c r="G123" s="162"/>
    </row>
    <row r="124" spans="1:7" s="41" customFormat="1" x14ac:dyDescent="0.25">
      <c r="A124" s="154"/>
      <c r="B124" s="74"/>
      <c r="D124" s="75"/>
      <c r="G124" s="162"/>
    </row>
    <row r="125" spans="1:7" s="41" customFormat="1" x14ac:dyDescent="0.25">
      <c r="A125" s="154"/>
      <c r="B125" s="74"/>
      <c r="D125" s="75"/>
      <c r="G125" s="162"/>
    </row>
    <row r="126" spans="1:7" s="41" customFormat="1" x14ac:dyDescent="0.25">
      <c r="A126" s="154"/>
      <c r="B126" s="74"/>
      <c r="D126" s="75"/>
      <c r="G126" s="162"/>
    </row>
    <row r="127" spans="1:7" s="41" customFormat="1" x14ac:dyDescent="0.25">
      <c r="A127" s="154"/>
      <c r="B127" s="74"/>
      <c r="D127" s="75"/>
      <c r="G127" s="162"/>
    </row>
    <row r="128" spans="1:7" s="41" customFormat="1" x14ac:dyDescent="0.25">
      <c r="A128" s="154"/>
      <c r="B128" s="74"/>
      <c r="D128" s="75"/>
      <c r="G128" s="162"/>
    </row>
    <row r="129" spans="1:7" s="41" customFormat="1" x14ac:dyDescent="0.25">
      <c r="A129" s="154"/>
      <c r="B129" s="74"/>
      <c r="D129" s="75"/>
      <c r="G129" s="162"/>
    </row>
    <row r="130" spans="1:7" s="41" customFormat="1" x14ac:dyDescent="0.25">
      <c r="A130" s="154"/>
      <c r="B130" s="74"/>
      <c r="D130" s="75"/>
      <c r="G130" s="162"/>
    </row>
    <row r="131" spans="1:7" s="41" customFormat="1" x14ac:dyDescent="0.25">
      <c r="A131" s="154"/>
      <c r="B131" s="74"/>
      <c r="D131" s="75"/>
      <c r="G131" s="162"/>
    </row>
    <row r="132" spans="1:7" x14ac:dyDescent="0.25">
      <c r="A132" s="154"/>
      <c r="B132" s="74"/>
      <c r="C132" s="41"/>
      <c r="D132" s="75"/>
    </row>
  </sheetData>
  <autoFilter ref="A5:G132" xr:uid="{00000000-0009-0000-0000-000004000000}">
    <filterColumn colId="6">
      <filters blank="1"/>
    </filterColumn>
  </autoFilter>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&amp;RJoburg Property Company-Igano Group - MCC</oddHeader>
    <oddFooter>&amp;CPage &amp;P of &amp;N&amp;R&amp;A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A8A82-93B4-4CEE-B472-665D981AFAEA}">
  <sheetPr filterMode="1">
    <tabColor theme="9" tint="0.59999389629810485"/>
    <pageSetUpPr fitToPage="1"/>
  </sheetPr>
  <dimension ref="A1:G134"/>
  <sheetViews>
    <sheetView showZeros="0" view="pageBreakPreview" zoomScaleNormal="75" zoomScaleSheetLayoutView="100" workbookViewId="0">
      <pane xSplit="3" ySplit="5" topLeftCell="D59" activePane="bottomRight" state="frozen"/>
      <selection activeCell="B41" sqref="B41"/>
      <selection pane="topRight" activeCell="B41" sqref="B41"/>
      <selection pane="bottomLeft" activeCell="B41" sqref="B41"/>
      <selection pane="bottomRight" activeCell="E80" sqref="E80"/>
    </sheetView>
  </sheetViews>
  <sheetFormatPr defaultColWidth="9.109375" defaultRowHeight="13.2" x14ac:dyDescent="0.25"/>
  <cols>
    <col min="1" max="1" width="8.88671875" style="155" customWidth="1"/>
    <col min="2" max="2" width="60.88671875" style="64" customWidth="1"/>
    <col min="3" max="3" width="6.88671875" style="36" customWidth="1"/>
    <col min="4" max="4" width="13.33203125" style="76" customWidth="1"/>
    <col min="5" max="5" width="19.44140625" style="36" customWidth="1"/>
    <col min="6" max="6" width="20" style="36" customWidth="1"/>
    <col min="7" max="7" width="1.5546875" style="162" customWidth="1"/>
    <col min="8" max="16384" width="9.109375" style="36"/>
  </cols>
  <sheetData>
    <row r="1" spans="1:7" s="41" customFormat="1" ht="13.8" thickBot="1" x14ac:dyDescent="0.3">
      <c r="A1" s="146"/>
      <c r="B1" s="123"/>
      <c r="C1" s="93"/>
      <c r="D1" s="53"/>
      <c r="G1" s="160"/>
    </row>
    <row r="2" spans="1:7" s="40" customFormat="1" ht="13.8" thickBot="1" x14ac:dyDescent="0.3">
      <c r="A2" s="146"/>
      <c r="B2" s="90"/>
      <c r="C2" s="93"/>
      <c r="D2" s="53"/>
      <c r="E2" s="287" t="str">
        <f>'P&amp;G'!E2:F2</f>
        <v>BOQ</v>
      </c>
      <c r="F2" s="288"/>
      <c r="G2" s="161"/>
    </row>
    <row r="3" spans="1:7" s="35" customFormat="1" ht="15.75" customHeight="1" x14ac:dyDescent="0.25">
      <c r="A3" s="147"/>
      <c r="B3" s="125" t="str">
        <f>'P&amp;G'!B3</f>
        <v>MEADOWLANDS CIVIC CENTRE</v>
      </c>
      <c r="C3" s="24"/>
      <c r="D3" s="28"/>
      <c r="E3" s="293" t="str">
        <f>'P&amp;G'!E3:F4</f>
        <v>RAND VALUE - ZAR R</v>
      </c>
      <c r="F3" s="294"/>
      <c r="G3" s="162"/>
    </row>
    <row r="4" spans="1:7" s="55" customFormat="1" ht="13.5" customHeight="1" thickBot="1" x14ac:dyDescent="0.3">
      <c r="A4" s="148" t="s">
        <v>1</v>
      </c>
      <c r="B4" s="126"/>
      <c r="C4" s="26" t="s">
        <v>1</v>
      </c>
      <c r="D4" s="27"/>
      <c r="E4" s="295"/>
      <c r="F4" s="296"/>
      <c r="G4" s="163"/>
    </row>
    <row r="5" spans="1:7" s="127" customFormat="1" ht="25.5" customHeight="1" thickBot="1" x14ac:dyDescent="0.3">
      <c r="A5" s="149" t="s">
        <v>2</v>
      </c>
      <c r="B5" s="57" t="s">
        <v>3</v>
      </c>
      <c r="C5" s="58" t="s">
        <v>4</v>
      </c>
      <c r="D5" s="59" t="s">
        <v>5</v>
      </c>
      <c r="E5" s="112" t="s">
        <v>6</v>
      </c>
      <c r="F5" s="113" t="s">
        <v>7</v>
      </c>
      <c r="G5" s="159"/>
    </row>
    <row r="6" spans="1:7" s="39" customFormat="1" x14ac:dyDescent="0.25">
      <c r="A6" s="150"/>
      <c r="B6" s="61"/>
      <c r="C6" s="62"/>
      <c r="D6" s="77"/>
      <c r="E6" s="114"/>
      <c r="F6" s="115"/>
      <c r="G6" s="159"/>
    </row>
    <row r="7" spans="1:7" x14ac:dyDescent="0.25">
      <c r="A7" s="150"/>
      <c r="B7" s="48" t="s">
        <v>200</v>
      </c>
      <c r="C7" s="62"/>
      <c r="D7" s="78">
        <v>0</v>
      </c>
      <c r="E7" s="29"/>
      <c r="F7" s="30"/>
    </row>
    <row r="8" spans="1:7" x14ac:dyDescent="0.25">
      <c r="A8" s="150"/>
      <c r="B8" s="61"/>
      <c r="C8" s="62"/>
      <c r="D8" s="78">
        <v>0</v>
      </c>
      <c r="E8" s="37"/>
      <c r="F8" s="38"/>
    </row>
    <row r="9" spans="1:7" x14ac:dyDescent="0.25">
      <c r="A9" s="150"/>
      <c r="B9" s="45" t="s">
        <v>201</v>
      </c>
      <c r="C9" s="62"/>
      <c r="D9" s="78">
        <v>0</v>
      </c>
      <c r="E9" s="29"/>
      <c r="F9" s="30"/>
    </row>
    <row r="10" spans="1:7" x14ac:dyDescent="0.25">
      <c r="A10" s="150"/>
      <c r="B10" s="42"/>
      <c r="C10" s="62"/>
      <c r="D10" s="78">
        <v>0</v>
      </c>
      <c r="E10" s="29"/>
      <c r="F10" s="30"/>
      <c r="G10" s="164"/>
    </row>
    <row r="11" spans="1:7" x14ac:dyDescent="0.25">
      <c r="A11" s="150"/>
      <c r="B11" s="227" t="s">
        <v>122</v>
      </c>
      <c r="C11" s="62"/>
      <c r="D11" s="78"/>
      <c r="E11" s="29"/>
      <c r="F11" s="30"/>
      <c r="G11" s="164"/>
    </row>
    <row r="12" spans="1:7" ht="26.4" x14ac:dyDescent="0.25">
      <c r="A12" s="150"/>
      <c r="B12" s="43" t="s">
        <v>123</v>
      </c>
      <c r="C12" s="62"/>
      <c r="D12" s="78"/>
      <c r="E12" s="29"/>
      <c r="F12" s="30"/>
      <c r="G12" s="164"/>
    </row>
    <row r="13" spans="1:7" x14ac:dyDescent="0.25">
      <c r="A13" s="150"/>
      <c r="B13" s="43"/>
      <c r="C13" s="62"/>
      <c r="D13" s="78"/>
      <c r="E13" s="29"/>
      <c r="F13" s="30"/>
      <c r="G13" s="164"/>
    </row>
    <row r="14" spans="1:7" x14ac:dyDescent="0.25">
      <c r="A14" s="150"/>
      <c r="B14" s="231" t="s">
        <v>190</v>
      </c>
      <c r="C14" s="62"/>
      <c r="D14" s="78"/>
      <c r="E14" s="29"/>
      <c r="F14" s="30"/>
      <c r="G14" s="164"/>
    </row>
    <row r="15" spans="1:7" ht="26.4" x14ac:dyDescent="0.25">
      <c r="A15" s="150"/>
      <c r="B15" s="231" t="s">
        <v>191</v>
      </c>
      <c r="C15" s="62"/>
      <c r="D15" s="78"/>
      <c r="E15" s="29"/>
      <c r="F15" s="30"/>
      <c r="G15" s="164"/>
    </row>
    <row r="16" spans="1:7" x14ac:dyDescent="0.25">
      <c r="A16" s="228">
        <v>1</v>
      </c>
      <c r="B16" s="230" t="s">
        <v>192</v>
      </c>
      <c r="C16" s="229" t="s">
        <v>10</v>
      </c>
      <c r="D16" s="78">
        <v>465.4</v>
      </c>
      <c r="E16" s="142"/>
      <c r="F16" s="141">
        <f t="shared" ref="F16:F26" si="0">E16*D16</f>
        <v>0</v>
      </c>
      <c r="G16" s="164"/>
    </row>
    <row r="17" spans="1:7" x14ac:dyDescent="0.25">
      <c r="A17" s="228"/>
      <c r="B17" s="230"/>
      <c r="C17" s="229"/>
      <c r="D17" s="78"/>
      <c r="E17" s="142"/>
      <c r="F17" s="141">
        <f t="shared" si="0"/>
        <v>0</v>
      </c>
      <c r="G17" s="164"/>
    </row>
    <row r="18" spans="1:7" x14ac:dyDescent="0.25">
      <c r="A18" s="151"/>
      <c r="B18" s="231" t="s">
        <v>193</v>
      </c>
      <c r="C18" s="63"/>
      <c r="D18" s="78"/>
      <c r="E18" s="142"/>
      <c r="F18" s="141">
        <f t="shared" si="0"/>
        <v>0</v>
      </c>
      <c r="G18" s="164"/>
    </row>
    <row r="19" spans="1:7" ht="26.4" x14ac:dyDescent="0.25">
      <c r="A19" s="151"/>
      <c r="B19" s="232" t="s">
        <v>194</v>
      </c>
      <c r="C19" s="63"/>
      <c r="D19" s="78"/>
      <c r="E19" s="142"/>
      <c r="F19" s="141">
        <f t="shared" si="0"/>
        <v>0</v>
      </c>
      <c r="G19" s="164"/>
    </row>
    <row r="20" spans="1:7" s="64" customFormat="1" x14ac:dyDescent="0.25">
      <c r="A20" s="151">
        <v>2</v>
      </c>
      <c r="B20" s="233" t="s">
        <v>195</v>
      </c>
      <c r="C20" s="63" t="s">
        <v>10</v>
      </c>
      <c r="D20" s="78">
        <v>656.75</v>
      </c>
      <c r="E20" s="142"/>
      <c r="F20" s="141">
        <f t="shared" si="0"/>
        <v>0</v>
      </c>
      <c r="G20" s="164"/>
    </row>
    <row r="21" spans="1:7" x14ac:dyDescent="0.25">
      <c r="A21" s="151"/>
      <c r="B21" s="230"/>
      <c r="C21" s="63"/>
      <c r="D21" s="78"/>
      <c r="E21" s="142"/>
      <c r="F21" s="141">
        <f t="shared" si="0"/>
        <v>0</v>
      </c>
      <c r="G21" s="164"/>
    </row>
    <row r="22" spans="1:7" ht="66" x14ac:dyDescent="0.25">
      <c r="A22" s="151"/>
      <c r="B22" s="231" t="s">
        <v>196</v>
      </c>
      <c r="C22" s="63"/>
      <c r="D22" s="78"/>
      <c r="E22" s="142"/>
      <c r="F22" s="141">
        <f t="shared" si="0"/>
        <v>0</v>
      </c>
      <c r="G22" s="164"/>
    </row>
    <row r="23" spans="1:7" x14ac:dyDescent="0.25">
      <c r="A23" s="151">
        <v>3</v>
      </c>
      <c r="B23" s="230" t="s">
        <v>197</v>
      </c>
      <c r="C23" s="63" t="s">
        <v>9</v>
      </c>
      <c r="D23" s="78">
        <v>203.44</v>
      </c>
      <c r="E23" s="142"/>
      <c r="F23" s="141">
        <f t="shared" si="0"/>
        <v>0</v>
      </c>
      <c r="G23" s="164"/>
    </row>
    <row r="24" spans="1:7" x14ac:dyDescent="0.25">
      <c r="A24" s="151"/>
      <c r="B24" s="230"/>
      <c r="C24" s="63"/>
      <c r="D24" s="78"/>
      <c r="E24" s="142"/>
      <c r="F24" s="141">
        <f t="shared" si="0"/>
        <v>0</v>
      </c>
      <c r="G24" s="164"/>
    </row>
    <row r="25" spans="1:7" x14ac:dyDescent="0.25">
      <c r="A25" s="151"/>
      <c r="B25" s="51" t="s">
        <v>198</v>
      </c>
      <c r="C25" s="63"/>
      <c r="D25" s="78"/>
      <c r="E25" s="142"/>
      <c r="F25" s="141">
        <f t="shared" si="0"/>
        <v>0</v>
      </c>
      <c r="G25" s="164"/>
    </row>
    <row r="26" spans="1:7" x14ac:dyDescent="0.25">
      <c r="A26" s="151">
        <v>4</v>
      </c>
      <c r="B26" s="44" t="s">
        <v>199</v>
      </c>
      <c r="C26" s="63" t="s">
        <v>10</v>
      </c>
      <c r="D26" s="78">
        <v>418</v>
      </c>
      <c r="E26" s="142"/>
      <c r="F26" s="141">
        <f t="shared" si="0"/>
        <v>0</v>
      </c>
      <c r="G26" s="164"/>
    </row>
    <row r="27" spans="1:7" x14ac:dyDescent="0.25">
      <c r="A27" s="151"/>
      <c r="B27" s="44"/>
      <c r="C27" s="63"/>
      <c r="D27" s="78"/>
      <c r="E27" s="142"/>
      <c r="F27" s="141"/>
      <c r="G27" s="164"/>
    </row>
    <row r="28" spans="1:7" x14ac:dyDescent="0.25">
      <c r="A28" s="151"/>
      <c r="B28" s="44"/>
      <c r="C28" s="63"/>
      <c r="D28" s="78"/>
      <c r="E28" s="142"/>
      <c r="F28" s="141"/>
      <c r="G28" s="164"/>
    </row>
    <row r="29" spans="1:7" x14ac:dyDescent="0.25">
      <c r="A29" s="151"/>
      <c r="B29" s="44"/>
      <c r="C29" s="63"/>
      <c r="D29" s="78"/>
      <c r="E29" s="142"/>
      <c r="F29" s="141"/>
      <c r="G29" s="164"/>
    </row>
    <row r="30" spans="1:7" x14ac:dyDescent="0.25">
      <c r="A30" s="151"/>
      <c r="B30" s="44"/>
      <c r="C30" s="63"/>
      <c r="D30" s="78"/>
      <c r="E30" s="142"/>
      <c r="F30" s="141"/>
      <c r="G30" s="164"/>
    </row>
    <row r="31" spans="1:7" x14ac:dyDescent="0.25">
      <c r="A31" s="151"/>
      <c r="B31" s="44"/>
      <c r="C31" s="63"/>
      <c r="D31" s="78"/>
      <c r="E31" s="142"/>
      <c r="F31" s="141"/>
      <c r="G31" s="164"/>
    </row>
    <row r="32" spans="1:7" x14ac:dyDescent="0.25">
      <c r="A32" s="151"/>
      <c r="B32" s="44"/>
      <c r="C32" s="63"/>
      <c r="D32" s="78"/>
      <c r="E32" s="142"/>
      <c r="F32" s="141"/>
      <c r="G32" s="164"/>
    </row>
    <row r="33" spans="1:7" x14ac:dyDescent="0.25">
      <c r="A33" s="151"/>
      <c r="B33" s="44"/>
      <c r="C33" s="63"/>
      <c r="D33" s="78"/>
      <c r="E33" s="142"/>
      <c r="F33" s="141"/>
      <c r="G33" s="164"/>
    </row>
    <row r="34" spans="1:7" x14ac:dyDescent="0.25">
      <c r="A34" s="151"/>
      <c r="B34" s="44"/>
      <c r="C34" s="63"/>
      <c r="D34" s="78"/>
      <c r="E34" s="142"/>
      <c r="F34" s="141"/>
      <c r="G34" s="164"/>
    </row>
    <row r="35" spans="1:7" s="64" customFormat="1" x14ac:dyDescent="0.25">
      <c r="A35" s="151"/>
      <c r="B35" s="44"/>
      <c r="C35" s="63"/>
      <c r="D35" s="78"/>
      <c r="E35" s="142"/>
      <c r="F35" s="141">
        <f>E35*D35</f>
        <v>0</v>
      </c>
      <c r="G35" s="164"/>
    </row>
    <row r="36" spans="1:7" s="64" customFormat="1" x14ac:dyDescent="0.25">
      <c r="A36" s="151"/>
      <c r="B36" s="44"/>
      <c r="C36" s="63"/>
      <c r="D36" s="78"/>
      <c r="E36" s="142"/>
      <c r="F36" s="141"/>
      <c r="G36" s="164"/>
    </row>
    <row r="37" spans="1:7" x14ac:dyDescent="0.25">
      <c r="A37" s="151"/>
      <c r="B37" s="51"/>
      <c r="C37" s="63"/>
      <c r="D37" s="78"/>
      <c r="E37" s="142"/>
      <c r="F37" s="141">
        <f t="shared" ref="F37:F67" si="1">E37*D37</f>
        <v>0</v>
      </c>
      <c r="G37" s="164"/>
    </row>
    <row r="38" spans="1:7" x14ac:dyDescent="0.25">
      <c r="A38" s="151"/>
      <c r="B38" s="44"/>
      <c r="C38" s="63"/>
      <c r="D38" s="78"/>
      <c r="E38" s="142"/>
      <c r="F38" s="141">
        <f t="shared" si="1"/>
        <v>0</v>
      </c>
      <c r="G38" s="164"/>
    </row>
    <row r="39" spans="1:7" x14ac:dyDescent="0.25">
      <c r="A39" s="151"/>
      <c r="B39" s="44"/>
      <c r="C39" s="63"/>
      <c r="D39" s="78"/>
      <c r="E39" s="142"/>
      <c r="F39" s="143"/>
      <c r="G39" s="164"/>
    </row>
    <row r="40" spans="1:7" x14ac:dyDescent="0.25">
      <c r="A40" s="151"/>
      <c r="B40" s="51"/>
      <c r="C40" s="63"/>
      <c r="D40" s="78"/>
      <c r="E40" s="142"/>
      <c r="F40" s="143">
        <f t="shared" si="1"/>
        <v>0</v>
      </c>
      <c r="G40" s="164"/>
    </row>
    <row r="41" spans="1:7" x14ac:dyDescent="0.25">
      <c r="A41" s="151"/>
      <c r="B41" s="44"/>
      <c r="C41" s="63"/>
      <c r="D41" s="78"/>
      <c r="E41" s="142"/>
      <c r="F41" s="141">
        <f t="shared" si="1"/>
        <v>0</v>
      </c>
      <c r="G41" s="164"/>
    </row>
    <row r="42" spans="1:7" x14ac:dyDescent="0.25">
      <c r="A42" s="151"/>
      <c r="B42" s="51"/>
      <c r="C42" s="63"/>
      <c r="D42" s="78"/>
      <c r="E42" s="142"/>
      <c r="F42" s="143">
        <f t="shared" si="1"/>
        <v>0</v>
      </c>
      <c r="G42" s="164"/>
    </row>
    <row r="43" spans="1:7" x14ac:dyDescent="0.25">
      <c r="A43" s="151"/>
      <c r="B43" s="51"/>
      <c r="C43" s="63"/>
      <c r="D43" s="78"/>
      <c r="E43" s="142"/>
      <c r="F43" s="141"/>
      <c r="G43" s="164"/>
    </row>
    <row r="44" spans="1:7" x14ac:dyDescent="0.25">
      <c r="A44" s="151"/>
      <c r="B44" s="54"/>
      <c r="C44" s="63"/>
      <c r="D44" s="78"/>
      <c r="E44" s="142"/>
      <c r="F44" s="141">
        <f t="shared" si="1"/>
        <v>0</v>
      </c>
      <c r="G44" s="164"/>
    </row>
    <row r="45" spans="1:7" x14ac:dyDescent="0.25">
      <c r="A45" s="151"/>
      <c r="B45" s="54"/>
      <c r="C45" s="63"/>
      <c r="D45" s="78"/>
      <c r="E45" s="142"/>
      <c r="F45" s="141"/>
      <c r="G45" s="164"/>
    </row>
    <row r="46" spans="1:7" x14ac:dyDescent="0.25">
      <c r="A46" s="151"/>
      <c r="B46" s="51"/>
      <c r="C46" s="63"/>
      <c r="D46" s="78"/>
      <c r="E46" s="142"/>
      <c r="F46" s="141">
        <f t="shared" si="1"/>
        <v>0</v>
      </c>
      <c r="G46" s="164"/>
    </row>
    <row r="47" spans="1:7" x14ac:dyDescent="0.25">
      <c r="A47" s="151"/>
      <c r="B47" s="44"/>
      <c r="C47" s="63"/>
      <c r="D47" s="78"/>
      <c r="E47" s="142"/>
      <c r="F47" s="141">
        <f t="shared" si="1"/>
        <v>0</v>
      </c>
      <c r="G47" s="164"/>
    </row>
    <row r="48" spans="1:7" x14ac:dyDescent="0.25">
      <c r="A48" s="151"/>
      <c r="B48" s="44"/>
      <c r="C48" s="63"/>
      <c r="D48" s="78"/>
      <c r="E48" s="142"/>
      <c r="F48" s="141">
        <f t="shared" si="1"/>
        <v>0</v>
      </c>
      <c r="G48" s="164"/>
    </row>
    <row r="49" spans="1:7" ht="11.4" customHeight="1" x14ac:dyDescent="0.25">
      <c r="A49" s="151"/>
      <c r="B49" s="51"/>
      <c r="C49" s="63"/>
      <c r="D49" s="78"/>
      <c r="E49" s="142"/>
      <c r="F49" s="141">
        <f t="shared" si="1"/>
        <v>0</v>
      </c>
      <c r="G49" s="164"/>
    </row>
    <row r="50" spans="1:7" ht="11.4" customHeight="1" x14ac:dyDescent="0.25">
      <c r="A50" s="151"/>
      <c r="B50" s="51"/>
      <c r="C50" s="63"/>
      <c r="D50" s="78"/>
      <c r="E50" s="142"/>
      <c r="F50" s="141"/>
      <c r="G50" s="164"/>
    </row>
    <row r="51" spans="1:7" ht="11.4" customHeight="1" x14ac:dyDescent="0.25">
      <c r="A51" s="151"/>
      <c r="B51" s="51"/>
      <c r="C51" s="63"/>
      <c r="D51" s="78"/>
      <c r="E51" s="142"/>
      <c r="F51" s="141"/>
      <c r="G51" s="164"/>
    </row>
    <row r="52" spans="1:7" ht="11.4" customHeight="1" x14ac:dyDescent="0.25">
      <c r="A52" s="151"/>
      <c r="B52" s="51"/>
      <c r="C52" s="63"/>
      <c r="D52" s="78"/>
      <c r="E52" s="142"/>
      <c r="F52" s="141"/>
      <c r="G52" s="164"/>
    </row>
    <row r="53" spans="1:7" ht="11.4" customHeight="1" x14ac:dyDescent="0.25">
      <c r="A53" s="151"/>
      <c r="B53" s="51"/>
      <c r="C53" s="63"/>
      <c r="D53" s="78"/>
      <c r="E53" s="142"/>
      <c r="F53" s="141"/>
      <c r="G53" s="164"/>
    </row>
    <row r="54" spans="1:7" ht="11.4" customHeight="1" x14ac:dyDescent="0.25">
      <c r="A54" s="151"/>
      <c r="B54" s="51"/>
      <c r="C54" s="63"/>
      <c r="D54" s="78"/>
      <c r="E54" s="142"/>
      <c r="F54" s="141"/>
      <c r="G54" s="164"/>
    </row>
    <row r="55" spans="1:7" ht="11.4" customHeight="1" x14ac:dyDescent="0.25">
      <c r="A55" s="151"/>
      <c r="B55" s="51"/>
      <c r="C55" s="63"/>
      <c r="D55" s="78"/>
      <c r="E55" s="142"/>
      <c r="F55" s="141"/>
      <c r="G55" s="164"/>
    </row>
    <row r="56" spans="1:7" ht="11.4" customHeight="1" x14ac:dyDescent="0.25">
      <c r="A56" s="151"/>
      <c r="B56" s="51"/>
      <c r="C56" s="63"/>
      <c r="D56" s="78"/>
      <c r="E56" s="142"/>
      <c r="F56" s="141"/>
      <c r="G56" s="164"/>
    </row>
    <row r="57" spans="1:7" ht="11.4" customHeight="1" x14ac:dyDescent="0.25">
      <c r="A57" s="151"/>
      <c r="B57" s="51"/>
      <c r="C57" s="63"/>
      <c r="D57" s="78"/>
      <c r="E57" s="142"/>
      <c r="F57" s="141"/>
      <c r="G57" s="164"/>
    </row>
    <row r="58" spans="1:7" ht="11.4" customHeight="1" x14ac:dyDescent="0.25">
      <c r="A58" s="151"/>
      <c r="B58" s="51"/>
      <c r="C58" s="63"/>
      <c r="D58" s="78"/>
      <c r="E58" s="142"/>
      <c r="F58" s="141"/>
      <c r="G58" s="164"/>
    </row>
    <row r="59" spans="1:7" ht="11.4" customHeight="1" x14ac:dyDescent="0.25">
      <c r="A59" s="151"/>
      <c r="B59" s="51"/>
      <c r="C59" s="63"/>
      <c r="D59" s="78"/>
      <c r="E59" s="142"/>
      <c r="F59" s="141"/>
      <c r="G59" s="164"/>
    </row>
    <row r="60" spans="1:7" ht="11.4" customHeight="1" x14ac:dyDescent="0.25">
      <c r="A60" s="151"/>
      <c r="B60" s="51"/>
      <c r="C60" s="63"/>
      <c r="D60" s="78"/>
      <c r="E60" s="142"/>
      <c r="F60" s="141"/>
      <c r="G60" s="164"/>
    </row>
    <row r="61" spans="1:7" ht="11.4" customHeight="1" x14ac:dyDescent="0.25">
      <c r="A61" s="151"/>
      <c r="B61" s="51"/>
      <c r="C61" s="63"/>
      <c r="D61" s="78"/>
      <c r="E61" s="142"/>
      <c r="F61" s="141"/>
      <c r="G61" s="164"/>
    </row>
    <row r="62" spans="1:7" ht="11.4" customHeight="1" x14ac:dyDescent="0.25">
      <c r="A62" s="151"/>
      <c r="B62" s="51"/>
      <c r="C62" s="63"/>
      <c r="D62" s="78"/>
      <c r="E62" s="142"/>
      <c r="F62" s="141"/>
      <c r="G62" s="164"/>
    </row>
    <row r="63" spans="1:7" ht="11.4" customHeight="1" x14ac:dyDescent="0.25">
      <c r="A63" s="151"/>
      <c r="B63" s="51"/>
      <c r="C63" s="63"/>
      <c r="D63" s="78"/>
      <c r="E63" s="142"/>
      <c r="F63" s="141"/>
      <c r="G63" s="164"/>
    </row>
    <row r="64" spans="1:7" x14ac:dyDescent="0.25">
      <c r="A64" s="151"/>
      <c r="B64" s="44"/>
      <c r="C64" s="63"/>
      <c r="D64" s="78"/>
      <c r="E64" s="142"/>
      <c r="F64" s="141">
        <f t="shared" si="1"/>
        <v>0</v>
      </c>
      <c r="G64" s="164"/>
    </row>
    <row r="65" spans="1:7" x14ac:dyDescent="0.25">
      <c r="A65" s="151"/>
      <c r="B65" s="44"/>
      <c r="C65" s="63"/>
      <c r="D65" s="78"/>
      <c r="E65" s="142"/>
      <c r="F65" s="141"/>
      <c r="G65" s="164"/>
    </row>
    <row r="66" spans="1:7" x14ac:dyDescent="0.25">
      <c r="A66" s="151"/>
      <c r="B66" s="51"/>
      <c r="C66" s="63"/>
      <c r="D66" s="78"/>
      <c r="E66" s="142"/>
      <c r="F66" s="141">
        <f t="shared" si="1"/>
        <v>0</v>
      </c>
      <c r="G66" s="164"/>
    </row>
    <row r="67" spans="1:7" ht="13.8" thickBot="1" x14ac:dyDescent="0.3">
      <c r="A67" s="151"/>
      <c r="B67" s="44"/>
      <c r="C67" s="63"/>
      <c r="D67" s="78"/>
      <c r="E67" s="142"/>
      <c r="F67" s="141">
        <f t="shared" si="1"/>
        <v>0</v>
      </c>
      <c r="G67" s="164"/>
    </row>
    <row r="68" spans="1:7" ht="13.8" thickBot="1" x14ac:dyDescent="0.3">
      <c r="A68" s="156"/>
      <c r="B68" s="47" t="s">
        <v>11</v>
      </c>
      <c r="C68" s="66"/>
      <c r="D68" s="79"/>
      <c r="E68" s="144"/>
      <c r="F68" s="224">
        <f>SUM(F6:F67)</f>
        <v>0</v>
      </c>
    </row>
    <row r="69" spans="1:7" s="22" customFormat="1" x14ac:dyDescent="0.25">
      <c r="A69" s="151"/>
      <c r="B69" s="43"/>
      <c r="C69" s="67"/>
      <c r="D69" s="80"/>
      <c r="E69" s="68"/>
      <c r="F69" s="69"/>
      <c r="G69" s="162"/>
    </row>
    <row r="70" spans="1:7" s="22" customFormat="1" x14ac:dyDescent="0.25">
      <c r="A70" s="152"/>
      <c r="B70" s="48" t="str">
        <f>CONCATENATE("SUMMARY ",B7)</f>
        <v>SUMMARY SECTION NO 7 - PLASTERING</v>
      </c>
      <c r="C70" s="33"/>
      <c r="D70" s="49"/>
      <c r="E70" s="68"/>
      <c r="F70" s="70"/>
      <c r="G70" s="162"/>
    </row>
    <row r="71" spans="1:7" s="22" customFormat="1" x14ac:dyDescent="0.25">
      <c r="A71" s="152"/>
      <c r="B71" s="34" t="str">
        <f>B9</f>
        <v>BILL NO 1 - PLASTERING</v>
      </c>
      <c r="C71" s="33"/>
      <c r="D71" s="49"/>
      <c r="E71" s="68"/>
      <c r="F71" s="225">
        <f>F68</f>
        <v>0</v>
      </c>
      <c r="G71" s="162"/>
    </row>
    <row r="72" spans="1:7" s="22" customFormat="1" x14ac:dyDescent="0.25">
      <c r="A72" s="152"/>
      <c r="B72" s="50" t="str">
        <f>CONCATENATE("TOTAL ",B7)</f>
        <v>TOTAL SECTION NO 7 - PLASTERING</v>
      </c>
      <c r="C72" s="33"/>
      <c r="D72" s="49"/>
      <c r="E72" s="68"/>
      <c r="F72" s="226">
        <f>SUM(F71:F71)</f>
        <v>0</v>
      </c>
      <c r="G72" s="162"/>
    </row>
    <row r="73" spans="1:7" s="22" customFormat="1" ht="13.8" thickBot="1" x14ac:dyDescent="0.3">
      <c r="A73" s="153"/>
      <c r="B73" s="71"/>
      <c r="C73" s="32"/>
      <c r="D73" s="46"/>
      <c r="E73" s="72"/>
      <c r="F73" s="73"/>
      <c r="G73" s="162"/>
    </row>
    <row r="74" spans="1:7" s="41" customFormat="1" x14ac:dyDescent="0.25">
      <c r="A74" s="154"/>
      <c r="B74" s="74"/>
      <c r="D74" s="75"/>
      <c r="G74" s="162"/>
    </row>
    <row r="75" spans="1:7" s="41" customFormat="1" x14ac:dyDescent="0.25">
      <c r="A75" s="154"/>
      <c r="B75" s="74"/>
      <c r="D75" s="173"/>
      <c r="G75" s="162"/>
    </row>
    <row r="76" spans="1:7" s="41" customFormat="1" x14ac:dyDescent="0.25">
      <c r="A76" s="154"/>
      <c r="B76" s="74"/>
      <c r="D76" s="75"/>
      <c r="G76" s="162"/>
    </row>
    <row r="77" spans="1:7" s="41" customFormat="1" x14ac:dyDescent="0.25">
      <c r="A77" s="154"/>
      <c r="B77" s="74"/>
      <c r="D77" s="75"/>
      <c r="G77" s="162"/>
    </row>
    <row r="78" spans="1:7" s="41" customFormat="1" x14ac:dyDescent="0.25">
      <c r="A78" s="154"/>
      <c r="B78" s="74"/>
      <c r="D78" s="75"/>
      <c r="G78" s="162"/>
    </row>
    <row r="79" spans="1:7" s="41" customFormat="1" x14ac:dyDescent="0.25">
      <c r="A79" s="154"/>
      <c r="B79" s="74"/>
      <c r="D79" s="75"/>
      <c r="G79" s="162"/>
    </row>
    <row r="80" spans="1:7" s="41" customFormat="1" x14ac:dyDescent="0.25">
      <c r="A80" s="154"/>
      <c r="B80" s="74"/>
      <c r="D80" s="75"/>
      <c r="G80" s="162"/>
    </row>
    <row r="81" spans="1:7" s="41" customFormat="1" x14ac:dyDescent="0.25">
      <c r="A81" s="154"/>
      <c r="B81" s="74"/>
      <c r="D81" s="75"/>
      <c r="G81" s="162"/>
    </row>
    <row r="82" spans="1:7" s="41" customFormat="1" x14ac:dyDescent="0.25">
      <c r="A82" s="154"/>
      <c r="B82" s="74"/>
      <c r="D82" s="75"/>
      <c r="G82" s="162"/>
    </row>
    <row r="83" spans="1:7" s="41" customFormat="1" x14ac:dyDescent="0.25">
      <c r="A83" s="154"/>
      <c r="B83" s="74"/>
      <c r="D83" s="75"/>
      <c r="G83" s="162"/>
    </row>
    <row r="84" spans="1:7" s="41" customFormat="1" x14ac:dyDescent="0.25">
      <c r="A84" s="154"/>
      <c r="B84" s="74"/>
      <c r="D84" s="75"/>
      <c r="G84" s="162"/>
    </row>
    <row r="85" spans="1:7" s="41" customFormat="1" x14ac:dyDescent="0.25">
      <c r="A85" s="154"/>
      <c r="B85" s="74"/>
      <c r="D85" s="75"/>
      <c r="G85" s="162"/>
    </row>
    <row r="86" spans="1:7" s="41" customFormat="1" x14ac:dyDescent="0.25">
      <c r="A86" s="154"/>
      <c r="B86" s="74"/>
      <c r="D86" s="75"/>
      <c r="G86" s="162"/>
    </row>
    <row r="87" spans="1:7" s="41" customFormat="1" x14ac:dyDescent="0.25">
      <c r="A87" s="154"/>
      <c r="B87" s="74"/>
      <c r="D87" s="75"/>
      <c r="G87" s="162"/>
    </row>
    <row r="88" spans="1:7" s="41" customFormat="1" x14ac:dyDescent="0.25">
      <c r="A88" s="154"/>
      <c r="B88" s="74"/>
      <c r="D88" s="75"/>
      <c r="G88" s="162"/>
    </row>
    <row r="89" spans="1:7" s="41" customFormat="1" x14ac:dyDescent="0.25">
      <c r="A89" s="154"/>
      <c r="B89" s="74"/>
      <c r="D89" s="75"/>
      <c r="G89" s="162"/>
    </row>
    <row r="90" spans="1:7" s="41" customFormat="1" x14ac:dyDescent="0.25">
      <c r="A90" s="154"/>
      <c r="B90" s="74"/>
      <c r="D90" s="75"/>
      <c r="G90" s="162"/>
    </row>
    <row r="91" spans="1:7" s="41" customFormat="1" x14ac:dyDescent="0.25">
      <c r="A91" s="154"/>
      <c r="B91" s="74"/>
      <c r="D91" s="75"/>
      <c r="G91" s="162"/>
    </row>
    <row r="92" spans="1:7" s="41" customFormat="1" x14ac:dyDescent="0.25">
      <c r="A92" s="154"/>
      <c r="B92" s="74"/>
      <c r="D92" s="75"/>
      <c r="G92" s="162"/>
    </row>
    <row r="93" spans="1:7" s="41" customFormat="1" x14ac:dyDescent="0.25">
      <c r="A93" s="154"/>
      <c r="B93" s="74"/>
      <c r="D93" s="75"/>
      <c r="G93" s="162"/>
    </row>
    <row r="94" spans="1:7" s="41" customFormat="1" x14ac:dyDescent="0.25">
      <c r="A94" s="154"/>
      <c r="B94" s="74"/>
      <c r="D94" s="75"/>
      <c r="G94" s="162"/>
    </row>
    <row r="95" spans="1:7" s="41" customFormat="1" x14ac:dyDescent="0.25">
      <c r="A95" s="154"/>
      <c r="B95" s="74"/>
      <c r="D95" s="75"/>
      <c r="G95" s="162"/>
    </row>
    <row r="96" spans="1:7" s="41" customFormat="1" x14ac:dyDescent="0.25">
      <c r="A96" s="154"/>
      <c r="B96" s="74"/>
      <c r="D96" s="75"/>
      <c r="G96" s="162"/>
    </row>
    <row r="97" spans="1:7" s="41" customFormat="1" x14ac:dyDescent="0.25">
      <c r="A97" s="154"/>
      <c r="B97" s="74"/>
      <c r="D97" s="75"/>
      <c r="G97" s="162"/>
    </row>
    <row r="98" spans="1:7" s="41" customFormat="1" x14ac:dyDescent="0.25">
      <c r="A98" s="154"/>
      <c r="B98" s="74"/>
      <c r="D98" s="75"/>
      <c r="G98" s="162"/>
    </row>
    <row r="99" spans="1:7" s="41" customFormat="1" x14ac:dyDescent="0.25">
      <c r="A99" s="154"/>
      <c r="B99" s="74"/>
      <c r="D99" s="75"/>
      <c r="G99" s="162"/>
    </row>
    <row r="100" spans="1:7" s="41" customFormat="1" x14ac:dyDescent="0.25">
      <c r="A100" s="154"/>
      <c r="B100" s="74"/>
      <c r="D100" s="75"/>
      <c r="G100" s="162"/>
    </row>
    <row r="101" spans="1:7" s="41" customFormat="1" x14ac:dyDescent="0.25">
      <c r="A101" s="154"/>
      <c r="B101" s="74"/>
      <c r="D101" s="75"/>
      <c r="G101" s="162"/>
    </row>
    <row r="102" spans="1:7" s="41" customFormat="1" x14ac:dyDescent="0.25">
      <c r="A102" s="154"/>
      <c r="B102" s="74"/>
      <c r="D102" s="75"/>
      <c r="G102" s="162"/>
    </row>
    <row r="103" spans="1:7" s="41" customFormat="1" x14ac:dyDescent="0.25">
      <c r="A103" s="154"/>
      <c r="B103" s="74"/>
      <c r="D103" s="75"/>
      <c r="G103" s="162"/>
    </row>
    <row r="104" spans="1:7" s="41" customFormat="1" x14ac:dyDescent="0.25">
      <c r="A104" s="154"/>
      <c r="B104" s="74"/>
      <c r="D104" s="75"/>
      <c r="G104" s="162"/>
    </row>
    <row r="105" spans="1:7" s="41" customFormat="1" x14ac:dyDescent="0.25">
      <c r="A105" s="154"/>
      <c r="B105" s="74"/>
      <c r="D105" s="75"/>
      <c r="G105" s="162"/>
    </row>
    <row r="106" spans="1:7" s="41" customFormat="1" x14ac:dyDescent="0.25">
      <c r="A106" s="154"/>
      <c r="B106" s="74"/>
      <c r="D106" s="75"/>
      <c r="G106" s="162"/>
    </row>
    <row r="107" spans="1:7" s="41" customFormat="1" x14ac:dyDescent="0.25">
      <c r="A107" s="154"/>
      <c r="B107" s="74"/>
      <c r="D107" s="75"/>
      <c r="G107" s="162"/>
    </row>
    <row r="108" spans="1:7" s="41" customFormat="1" x14ac:dyDescent="0.25">
      <c r="A108" s="154"/>
      <c r="B108" s="74"/>
      <c r="D108" s="75"/>
      <c r="G108" s="162"/>
    </row>
    <row r="109" spans="1:7" s="41" customFormat="1" x14ac:dyDescent="0.25">
      <c r="A109" s="154"/>
      <c r="B109" s="74"/>
      <c r="D109" s="75"/>
      <c r="G109" s="162"/>
    </row>
    <row r="110" spans="1:7" s="41" customFormat="1" x14ac:dyDescent="0.25">
      <c r="A110" s="154"/>
      <c r="B110" s="74"/>
      <c r="D110" s="75"/>
      <c r="G110" s="162"/>
    </row>
    <row r="111" spans="1:7" s="41" customFormat="1" x14ac:dyDescent="0.25">
      <c r="A111" s="154"/>
      <c r="B111" s="74"/>
      <c r="D111" s="75"/>
      <c r="G111" s="162"/>
    </row>
    <row r="112" spans="1:7" s="41" customFormat="1" x14ac:dyDescent="0.25">
      <c r="A112" s="154"/>
      <c r="B112" s="74"/>
      <c r="D112" s="75"/>
      <c r="G112" s="162"/>
    </row>
    <row r="113" spans="1:7" s="41" customFormat="1" x14ac:dyDescent="0.25">
      <c r="A113" s="154"/>
      <c r="B113" s="74"/>
      <c r="D113" s="75"/>
      <c r="G113" s="162"/>
    </row>
    <row r="114" spans="1:7" s="41" customFormat="1" x14ac:dyDescent="0.25">
      <c r="A114" s="154"/>
      <c r="B114" s="74"/>
      <c r="D114" s="75"/>
      <c r="G114" s="162"/>
    </row>
    <row r="115" spans="1:7" s="41" customFormat="1" x14ac:dyDescent="0.25">
      <c r="A115" s="154"/>
      <c r="B115" s="74"/>
      <c r="D115" s="75"/>
      <c r="G115" s="162"/>
    </row>
    <row r="116" spans="1:7" s="41" customFormat="1" x14ac:dyDescent="0.25">
      <c r="A116" s="154"/>
      <c r="B116" s="74"/>
      <c r="D116" s="75"/>
      <c r="G116" s="162"/>
    </row>
    <row r="117" spans="1:7" s="41" customFormat="1" x14ac:dyDescent="0.25">
      <c r="A117" s="154"/>
      <c r="B117" s="74"/>
      <c r="D117" s="75"/>
      <c r="G117" s="162"/>
    </row>
    <row r="118" spans="1:7" s="41" customFormat="1" x14ac:dyDescent="0.25">
      <c r="A118" s="154"/>
      <c r="B118" s="74"/>
      <c r="D118" s="75"/>
      <c r="G118" s="162"/>
    </row>
    <row r="119" spans="1:7" s="41" customFormat="1" x14ac:dyDescent="0.25">
      <c r="A119" s="154"/>
      <c r="B119" s="74"/>
      <c r="D119" s="75"/>
      <c r="G119" s="162"/>
    </row>
    <row r="120" spans="1:7" s="41" customFormat="1" x14ac:dyDescent="0.25">
      <c r="A120" s="154"/>
      <c r="B120" s="74"/>
      <c r="D120" s="75"/>
      <c r="G120" s="162"/>
    </row>
    <row r="121" spans="1:7" s="41" customFormat="1" x14ac:dyDescent="0.25">
      <c r="A121" s="154"/>
      <c r="B121" s="74"/>
      <c r="D121" s="75"/>
      <c r="G121" s="162"/>
    </row>
    <row r="122" spans="1:7" s="41" customFormat="1" x14ac:dyDescent="0.25">
      <c r="A122" s="154"/>
      <c r="B122" s="74"/>
      <c r="D122" s="75"/>
      <c r="G122" s="162"/>
    </row>
    <row r="123" spans="1:7" s="41" customFormat="1" x14ac:dyDescent="0.25">
      <c r="A123" s="154"/>
      <c r="B123" s="74"/>
      <c r="D123" s="75"/>
      <c r="G123" s="162"/>
    </row>
    <row r="124" spans="1:7" s="41" customFormat="1" x14ac:dyDescent="0.25">
      <c r="A124" s="154"/>
      <c r="B124" s="74"/>
      <c r="D124" s="75"/>
      <c r="G124" s="162"/>
    </row>
    <row r="125" spans="1:7" s="41" customFormat="1" x14ac:dyDescent="0.25">
      <c r="A125" s="154"/>
      <c r="B125" s="74"/>
      <c r="D125" s="75"/>
      <c r="G125" s="162"/>
    </row>
    <row r="126" spans="1:7" s="41" customFormat="1" x14ac:dyDescent="0.25">
      <c r="A126" s="154"/>
      <c r="B126" s="74"/>
      <c r="D126" s="75"/>
      <c r="G126" s="162"/>
    </row>
    <row r="127" spans="1:7" s="41" customFormat="1" x14ac:dyDescent="0.25">
      <c r="A127" s="154"/>
      <c r="B127" s="74"/>
      <c r="D127" s="75"/>
      <c r="G127" s="162"/>
    </row>
    <row r="128" spans="1:7" s="41" customFormat="1" x14ac:dyDescent="0.25">
      <c r="A128" s="154"/>
      <c r="B128" s="74"/>
      <c r="D128" s="75"/>
      <c r="G128" s="162"/>
    </row>
    <row r="129" spans="1:7" s="41" customFormat="1" x14ac:dyDescent="0.25">
      <c r="A129" s="154"/>
      <c r="B129" s="74"/>
      <c r="D129" s="75"/>
      <c r="G129" s="162"/>
    </row>
    <row r="130" spans="1:7" s="41" customFormat="1" x14ac:dyDescent="0.25">
      <c r="A130" s="154"/>
      <c r="B130" s="74"/>
      <c r="D130" s="75"/>
      <c r="G130" s="162"/>
    </row>
    <row r="131" spans="1:7" s="41" customFormat="1" x14ac:dyDescent="0.25">
      <c r="A131" s="154"/>
      <c r="B131" s="74"/>
      <c r="D131" s="75"/>
      <c r="G131" s="162"/>
    </row>
    <row r="132" spans="1:7" s="41" customFormat="1" x14ac:dyDescent="0.25">
      <c r="A132" s="154"/>
      <c r="B132" s="74"/>
      <c r="D132" s="75"/>
      <c r="G132" s="162"/>
    </row>
    <row r="133" spans="1:7" s="41" customFormat="1" x14ac:dyDescent="0.25">
      <c r="A133" s="154"/>
      <c r="B133" s="74"/>
      <c r="D133" s="75"/>
      <c r="G133" s="162"/>
    </row>
    <row r="134" spans="1:7" x14ac:dyDescent="0.25">
      <c r="A134" s="154"/>
      <c r="B134" s="74"/>
      <c r="C134" s="41"/>
      <c r="D134" s="75"/>
    </row>
  </sheetData>
  <autoFilter ref="A5:G134" xr:uid="{00000000-0009-0000-0000-000004000000}">
    <filterColumn colId="6">
      <filters blank="1"/>
    </filterColumn>
  </autoFilter>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&amp;RJoburg Property Company-Igano Group - MCC</oddHeader>
    <oddFooter>&amp;CPage &amp;P of &amp;N&amp;R&amp;A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AA07B-A0EE-4C57-A1BF-28F6D08BB4DB}">
  <sheetPr filterMode="1">
    <tabColor theme="9" tint="0.59999389629810485"/>
    <pageSetUpPr fitToPage="1"/>
  </sheetPr>
  <dimension ref="A1:G123"/>
  <sheetViews>
    <sheetView showZeros="0" view="pageBreakPreview" zoomScaleNormal="75" zoomScaleSheetLayoutView="100" workbookViewId="0">
      <pane xSplit="3" ySplit="5" topLeftCell="D53" activePane="bottomRight" state="frozen"/>
      <selection activeCell="B41" sqref="B41"/>
      <selection pane="topRight" activeCell="B41" sqref="B41"/>
      <selection pane="bottomLeft" activeCell="B41" sqref="B41"/>
      <selection pane="bottomRight" activeCell="E74" sqref="E74"/>
    </sheetView>
  </sheetViews>
  <sheetFormatPr defaultColWidth="9.109375" defaultRowHeight="13.2" x14ac:dyDescent="0.25"/>
  <cols>
    <col min="1" max="1" width="8.88671875" style="155" customWidth="1"/>
    <col min="2" max="2" width="60.88671875" style="64" customWidth="1"/>
    <col min="3" max="3" width="6.88671875" style="36" customWidth="1"/>
    <col min="4" max="4" width="13.33203125" style="76" customWidth="1"/>
    <col min="5" max="5" width="19.44140625" style="36" customWidth="1"/>
    <col min="6" max="6" width="20" style="36" customWidth="1"/>
    <col min="7" max="7" width="1.5546875" style="162" customWidth="1"/>
    <col min="8" max="16384" width="9.109375" style="36"/>
  </cols>
  <sheetData>
    <row r="1" spans="1:7" s="41" customFormat="1" ht="13.8" thickBot="1" x14ac:dyDescent="0.3">
      <c r="A1" s="146"/>
      <c r="B1" s="123"/>
      <c r="C1" s="93"/>
      <c r="D1" s="53"/>
      <c r="G1" s="160"/>
    </row>
    <row r="2" spans="1:7" s="40" customFormat="1" ht="13.8" thickBot="1" x14ac:dyDescent="0.3">
      <c r="A2" s="146"/>
      <c r="B2" s="90"/>
      <c r="C2" s="93"/>
      <c r="D2" s="53"/>
      <c r="E2" s="287" t="str">
        <f>'P&amp;G'!E2:F2</f>
        <v>BOQ</v>
      </c>
      <c r="F2" s="288"/>
      <c r="G2" s="161"/>
    </row>
    <row r="3" spans="1:7" s="35" customFormat="1" ht="15.75" customHeight="1" x14ac:dyDescent="0.25">
      <c r="A3" s="147"/>
      <c r="B3" s="125" t="str">
        <f>'P&amp;G'!B3</f>
        <v>MEADOWLANDS CIVIC CENTRE</v>
      </c>
      <c r="C3" s="24"/>
      <c r="D3" s="28"/>
      <c r="E3" s="293" t="str">
        <f>'P&amp;G'!E3:F4</f>
        <v>RAND VALUE - ZAR R</v>
      </c>
      <c r="F3" s="294"/>
      <c r="G3" s="162"/>
    </row>
    <row r="4" spans="1:7" s="55" customFormat="1" ht="13.5" customHeight="1" thickBot="1" x14ac:dyDescent="0.3">
      <c r="A4" s="148" t="s">
        <v>1</v>
      </c>
      <c r="B4" s="126"/>
      <c r="C4" s="26" t="s">
        <v>1</v>
      </c>
      <c r="D4" s="27"/>
      <c r="E4" s="295"/>
      <c r="F4" s="296"/>
      <c r="G4" s="163"/>
    </row>
    <row r="5" spans="1:7" s="127" customFormat="1" ht="25.5" customHeight="1" thickBot="1" x14ac:dyDescent="0.3">
      <c r="A5" s="149" t="s">
        <v>2</v>
      </c>
      <c r="B5" s="57" t="s">
        <v>3</v>
      </c>
      <c r="C5" s="58" t="s">
        <v>4</v>
      </c>
      <c r="D5" s="59" t="s">
        <v>5</v>
      </c>
      <c r="E5" s="112" t="s">
        <v>6</v>
      </c>
      <c r="F5" s="113" t="s">
        <v>7</v>
      </c>
      <c r="G5" s="159"/>
    </row>
    <row r="6" spans="1:7" s="39" customFormat="1" x14ac:dyDescent="0.25">
      <c r="A6" s="150"/>
      <c r="B6" s="61"/>
      <c r="C6" s="62"/>
      <c r="D6" s="77"/>
      <c r="E6" s="114"/>
      <c r="F6" s="115"/>
      <c r="G6" s="159"/>
    </row>
    <row r="7" spans="1:7" x14ac:dyDescent="0.25">
      <c r="A7" s="150"/>
      <c r="B7" s="48" t="s">
        <v>202</v>
      </c>
      <c r="C7" s="62"/>
      <c r="D7" s="78">
        <v>0</v>
      </c>
      <c r="E7" s="29"/>
      <c r="F7" s="30"/>
    </row>
    <row r="8" spans="1:7" x14ac:dyDescent="0.25">
      <c r="A8" s="150"/>
      <c r="B8" s="61"/>
      <c r="C8" s="62"/>
      <c r="D8" s="78">
        <v>0</v>
      </c>
      <c r="E8" s="37"/>
      <c r="F8" s="38"/>
    </row>
    <row r="9" spans="1:7" x14ac:dyDescent="0.25">
      <c r="A9" s="150"/>
      <c r="B9" s="45" t="s">
        <v>203</v>
      </c>
      <c r="C9" s="62"/>
      <c r="D9" s="78">
        <v>0</v>
      </c>
      <c r="E9" s="29"/>
      <c r="F9" s="30"/>
    </row>
    <row r="10" spans="1:7" x14ac:dyDescent="0.25">
      <c r="A10" s="150"/>
      <c r="B10" s="42"/>
      <c r="C10" s="62"/>
      <c r="D10" s="78">
        <v>0</v>
      </c>
      <c r="E10" s="29"/>
      <c r="F10" s="30"/>
      <c r="G10" s="164"/>
    </row>
    <row r="11" spans="1:7" x14ac:dyDescent="0.25">
      <c r="A11" s="150"/>
      <c r="B11" s="227" t="s">
        <v>122</v>
      </c>
      <c r="C11" s="62"/>
      <c r="D11" s="78"/>
      <c r="E11" s="29"/>
      <c r="F11" s="30"/>
      <c r="G11" s="164"/>
    </row>
    <row r="12" spans="1:7" ht="26.4" x14ac:dyDescent="0.25">
      <c r="A12" s="150"/>
      <c r="B12" s="43" t="s">
        <v>123</v>
      </c>
      <c r="C12" s="62"/>
      <c r="D12" s="78"/>
      <c r="E12" s="29"/>
      <c r="F12" s="30"/>
      <c r="G12" s="164"/>
    </row>
    <row r="13" spans="1:7" x14ac:dyDescent="0.25">
      <c r="A13" s="150"/>
      <c r="B13" s="43"/>
      <c r="C13" s="62"/>
      <c r="D13" s="78"/>
      <c r="E13" s="29"/>
      <c r="F13" s="30"/>
      <c r="G13" s="164"/>
    </row>
    <row r="14" spans="1:7" ht="39.6" x14ac:dyDescent="0.25">
      <c r="A14" s="150"/>
      <c r="B14" s="230" t="s">
        <v>204</v>
      </c>
      <c r="C14" s="62"/>
      <c r="D14" s="78"/>
      <c r="E14" s="29"/>
      <c r="F14" s="30"/>
      <c r="G14" s="164"/>
    </row>
    <row r="15" spans="1:7" x14ac:dyDescent="0.25">
      <c r="A15" s="150"/>
      <c r="B15" s="231"/>
      <c r="C15" s="62"/>
      <c r="D15" s="78"/>
      <c r="E15" s="29"/>
      <c r="F15" s="30"/>
      <c r="G15" s="164"/>
    </row>
    <row r="16" spans="1:7" x14ac:dyDescent="0.25">
      <c r="A16" s="228"/>
      <c r="B16" s="231" t="s">
        <v>205</v>
      </c>
      <c r="C16" s="229"/>
      <c r="D16" s="78"/>
      <c r="E16" s="142"/>
      <c r="F16" s="141"/>
      <c r="G16" s="164"/>
    </row>
    <row r="17" spans="1:7" ht="26.4" x14ac:dyDescent="0.25">
      <c r="A17" s="228"/>
      <c r="B17" s="231" t="s">
        <v>206</v>
      </c>
      <c r="C17" s="229"/>
      <c r="D17" s="78"/>
      <c r="E17" s="142"/>
      <c r="F17" s="141">
        <f t="shared" ref="F17:F26" si="0">E17*D17</f>
        <v>0</v>
      </c>
      <c r="G17" s="164"/>
    </row>
    <row r="18" spans="1:7" x14ac:dyDescent="0.25">
      <c r="A18" s="151">
        <v>1</v>
      </c>
      <c r="B18" s="230" t="s">
        <v>207</v>
      </c>
      <c r="C18" s="229" t="s">
        <v>10</v>
      </c>
      <c r="D18" s="78">
        <v>2482.5</v>
      </c>
      <c r="E18" s="142"/>
      <c r="F18" s="141">
        <f t="shared" ref="F18" si="1">E18*D18</f>
        <v>0</v>
      </c>
      <c r="G18" s="164"/>
    </row>
    <row r="19" spans="1:7" ht="26.4" x14ac:dyDescent="0.25">
      <c r="A19" s="151"/>
      <c r="B19" s="232" t="s">
        <v>208</v>
      </c>
      <c r="C19" s="63"/>
      <c r="D19" s="78"/>
      <c r="E19" s="142"/>
      <c r="F19" s="141">
        <f t="shared" si="0"/>
        <v>0</v>
      </c>
      <c r="G19" s="164"/>
    </row>
    <row r="20" spans="1:7" s="64" customFormat="1" x14ac:dyDescent="0.25">
      <c r="A20" s="151">
        <v>2</v>
      </c>
      <c r="B20" s="233" t="s">
        <v>81</v>
      </c>
      <c r="C20" s="63" t="s">
        <v>10</v>
      </c>
      <c r="D20" s="78">
        <v>4783.51</v>
      </c>
      <c r="E20" s="142"/>
      <c r="F20" s="141">
        <f t="shared" si="0"/>
        <v>0</v>
      </c>
      <c r="G20" s="164"/>
    </row>
    <row r="21" spans="1:7" x14ac:dyDescent="0.25">
      <c r="A21" s="151"/>
      <c r="B21" s="230"/>
      <c r="C21" s="63"/>
      <c r="D21" s="78"/>
      <c r="E21" s="142"/>
      <c r="F21" s="141">
        <f t="shared" si="0"/>
        <v>0</v>
      </c>
      <c r="G21" s="164"/>
    </row>
    <row r="22" spans="1:7" x14ac:dyDescent="0.25">
      <c r="A22" s="151"/>
      <c r="B22" s="231" t="s">
        <v>209</v>
      </c>
      <c r="C22" s="63"/>
      <c r="D22" s="78"/>
      <c r="E22" s="142"/>
      <c r="F22" s="141">
        <f t="shared" si="0"/>
        <v>0</v>
      </c>
      <c r="G22" s="164"/>
    </row>
    <row r="23" spans="1:7" ht="45.6" customHeight="1" x14ac:dyDescent="0.25">
      <c r="A23" s="151"/>
      <c r="B23" s="231" t="s">
        <v>210</v>
      </c>
      <c r="C23" s="63"/>
      <c r="D23" s="78"/>
      <c r="E23" s="142"/>
      <c r="F23" s="141"/>
      <c r="G23" s="164"/>
    </row>
    <row r="24" spans="1:7" x14ac:dyDescent="0.25">
      <c r="A24" s="151">
        <v>3</v>
      </c>
      <c r="B24" s="230" t="s">
        <v>85</v>
      </c>
      <c r="C24" s="63" t="s">
        <v>10</v>
      </c>
      <c r="D24" s="78">
        <v>126</v>
      </c>
      <c r="E24" s="142"/>
      <c r="F24" s="141">
        <f t="shared" ref="F24" si="2">E24*D24</f>
        <v>0</v>
      </c>
      <c r="G24" s="164"/>
    </row>
    <row r="25" spans="1:7" x14ac:dyDescent="0.25">
      <c r="A25" s="151"/>
      <c r="B25" s="51"/>
      <c r="C25" s="63"/>
      <c r="D25" s="78"/>
      <c r="E25" s="142"/>
      <c r="F25" s="141">
        <f t="shared" si="0"/>
        <v>0</v>
      </c>
      <c r="G25" s="164"/>
    </row>
    <row r="26" spans="1:7" x14ac:dyDescent="0.25">
      <c r="A26" s="151"/>
      <c r="B26" s="51" t="s">
        <v>211</v>
      </c>
      <c r="C26" s="63" t="s">
        <v>10</v>
      </c>
      <c r="D26" s="78">
        <v>418</v>
      </c>
      <c r="E26" s="142"/>
      <c r="F26" s="141">
        <f t="shared" si="0"/>
        <v>0</v>
      </c>
      <c r="G26" s="164"/>
    </row>
    <row r="27" spans="1:7" ht="26.4" x14ac:dyDescent="0.25">
      <c r="A27" s="151"/>
      <c r="B27" s="51" t="s">
        <v>212</v>
      </c>
      <c r="C27" s="63"/>
      <c r="D27" s="78"/>
      <c r="E27" s="142"/>
      <c r="F27" s="141"/>
      <c r="G27" s="164"/>
    </row>
    <row r="28" spans="1:7" x14ac:dyDescent="0.25">
      <c r="A28" s="151">
        <v>4</v>
      </c>
      <c r="B28" s="44" t="s">
        <v>213</v>
      </c>
      <c r="C28" s="63" t="s">
        <v>10</v>
      </c>
      <c r="D28" s="78">
        <v>66.7</v>
      </c>
      <c r="E28" s="142"/>
      <c r="F28" s="141">
        <f t="shared" ref="F28" si="3">E28*D28</f>
        <v>0</v>
      </c>
      <c r="G28" s="164"/>
    </row>
    <row r="29" spans="1:7" x14ac:dyDescent="0.25">
      <c r="A29" s="151"/>
      <c r="B29" s="44"/>
      <c r="C29" s="63"/>
      <c r="D29" s="78"/>
      <c r="E29" s="142"/>
      <c r="F29" s="141"/>
      <c r="G29" s="164"/>
    </row>
    <row r="30" spans="1:7" x14ac:dyDescent="0.25">
      <c r="A30" s="151"/>
      <c r="B30" s="51" t="s">
        <v>214</v>
      </c>
      <c r="C30" s="63"/>
      <c r="D30" s="78"/>
      <c r="E30" s="142"/>
      <c r="F30" s="141"/>
      <c r="G30" s="164"/>
    </row>
    <row r="31" spans="1:7" ht="39.6" x14ac:dyDescent="0.25">
      <c r="A31" s="151"/>
      <c r="B31" s="51" t="s">
        <v>215</v>
      </c>
      <c r="C31" s="63"/>
      <c r="D31" s="78"/>
      <c r="E31" s="142"/>
      <c r="F31" s="141"/>
      <c r="G31" s="164"/>
    </row>
    <row r="32" spans="1:7" ht="52.8" x14ac:dyDescent="0.25">
      <c r="A32" s="151">
        <v>5</v>
      </c>
      <c r="B32" s="44" t="s">
        <v>216</v>
      </c>
      <c r="C32" s="63" t="s">
        <v>10</v>
      </c>
      <c r="D32" s="78">
        <v>76</v>
      </c>
      <c r="E32" s="142"/>
      <c r="F32" s="141">
        <f t="shared" ref="F32" si="4">E32*D32</f>
        <v>0</v>
      </c>
      <c r="G32" s="164"/>
    </row>
    <row r="33" spans="1:7" x14ac:dyDescent="0.25">
      <c r="A33" s="151"/>
      <c r="B33" s="44"/>
      <c r="C33" s="63"/>
      <c r="D33" s="78"/>
      <c r="E33" s="142"/>
      <c r="F33" s="141"/>
      <c r="G33" s="164"/>
    </row>
    <row r="34" spans="1:7" ht="39.6" x14ac:dyDescent="0.25">
      <c r="A34" s="151"/>
      <c r="B34" s="51" t="s">
        <v>217</v>
      </c>
      <c r="C34" s="63"/>
      <c r="D34" s="78"/>
      <c r="E34" s="142"/>
      <c r="F34" s="141"/>
      <c r="G34" s="164"/>
    </row>
    <row r="35" spans="1:7" s="64" customFormat="1" x14ac:dyDescent="0.25">
      <c r="A35" s="151">
        <v>6</v>
      </c>
      <c r="B35" s="44" t="s">
        <v>218</v>
      </c>
      <c r="C35" s="63" t="s">
        <v>10</v>
      </c>
      <c r="D35" s="78">
        <v>1651.4</v>
      </c>
      <c r="E35" s="142"/>
      <c r="F35" s="141">
        <f t="shared" ref="F35" si="5">E35*D35</f>
        <v>0</v>
      </c>
      <c r="G35" s="164"/>
    </row>
    <row r="36" spans="1:7" s="64" customFormat="1" x14ac:dyDescent="0.25">
      <c r="A36" s="151"/>
      <c r="B36" s="44"/>
      <c r="C36" s="63"/>
      <c r="D36" s="78"/>
      <c r="E36" s="142"/>
      <c r="F36" s="141"/>
      <c r="G36" s="164"/>
    </row>
    <row r="37" spans="1:7" x14ac:dyDescent="0.25">
      <c r="A37" s="151"/>
      <c r="B37" s="51" t="s">
        <v>219</v>
      </c>
      <c r="C37" s="63"/>
      <c r="D37" s="78"/>
      <c r="E37" s="142"/>
      <c r="F37" s="141">
        <f t="shared" ref="F37:F56" si="6">E37*D37</f>
        <v>0</v>
      </c>
      <c r="G37" s="164"/>
    </row>
    <row r="38" spans="1:7" ht="26.4" x14ac:dyDescent="0.25">
      <c r="A38" s="151"/>
      <c r="B38" s="51" t="s">
        <v>220</v>
      </c>
      <c r="C38" s="63"/>
      <c r="D38" s="78"/>
      <c r="E38" s="142"/>
      <c r="F38" s="141">
        <f t="shared" si="6"/>
        <v>0</v>
      </c>
      <c r="G38" s="164"/>
    </row>
    <row r="39" spans="1:7" x14ac:dyDescent="0.25">
      <c r="A39" s="151">
        <v>7</v>
      </c>
      <c r="B39" s="44" t="s">
        <v>221</v>
      </c>
      <c r="C39" s="63" t="s">
        <v>10</v>
      </c>
      <c r="D39" s="78">
        <v>37.770000000000003</v>
      </c>
      <c r="E39" s="142"/>
      <c r="F39" s="141">
        <f t="shared" si="6"/>
        <v>0</v>
      </c>
      <c r="G39" s="164"/>
    </row>
    <row r="40" spans="1:7" x14ac:dyDescent="0.25">
      <c r="A40" s="151">
        <v>8</v>
      </c>
      <c r="B40" s="44" t="s">
        <v>222</v>
      </c>
      <c r="C40" s="63" t="s">
        <v>10</v>
      </c>
      <c r="D40" s="78">
        <v>418</v>
      </c>
      <c r="E40" s="142"/>
      <c r="F40" s="141">
        <f t="shared" si="6"/>
        <v>0</v>
      </c>
      <c r="G40" s="164"/>
    </row>
    <row r="41" spans="1:7" x14ac:dyDescent="0.25">
      <c r="A41" s="151"/>
      <c r="B41" s="44"/>
      <c r="C41" s="63"/>
      <c r="D41" s="78"/>
      <c r="E41" s="142"/>
      <c r="F41" s="141">
        <f t="shared" si="6"/>
        <v>0</v>
      </c>
      <c r="G41" s="164"/>
    </row>
    <row r="42" spans="1:7" x14ac:dyDescent="0.25">
      <c r="A42" s="151"/>
      <c r="B42" s="51" t="s">
        <v>223</v>
      </c>
      <c r="C42" s="63"/>
      <c r="D42" s="78"/>
      <c r="E42" s="142"/>
      <c r="F42" s="143">
        <f t="shared" si="6"/>
        <v>0</v>
      </c>
      <c r="G42" s="164"/>
    </row>
    <row r="43" spans="1:7" ht="26.4" x14ac:dyDescent="0.25">
      <c r="A43" s="151"/>
      <c r="B43" s="51" t="s">
        <v>224</v>
      </c>
      <c r="C43" s="63"/>
      <c r="D43" s="78"/>
      <c r="E43" s="142"/>
      <c r="F43" s="141"/>
      <c r="G43" s="164"/>
    </row>
    <row r="44" spans="1:7" x14ac:dyDescent="0.25">
      <c r="A44" s="151">
        <v>9</v>
      </c>
      <c r="B44" s="54" t="s">
        <v>225</v>
      </c>
      <c r="C44" s="63" t="s">
        <v>10</v>
      </c>
      <c r="D44" s="78">
        <v>300</v>
      </c>
      <c r="E44" s="142"/>
      <c r="F44" s="141">
        <f t="shared" ref="F44:F46" si="7">E44*D44</f>
        <v>0</v>
      </c>
      <c r="G44" s="164"/>
    </row>
    <row r="45" spans="1:7" x14ac:dyDescent="0.25">
      <c r="A45" s="151">
        <v>10</v>
      </c>
      <c r="B45" s="54" t="s">
        <v>226</v>
      </c>
      <c r="C45" s="63" t="s">
        <v>10</v>
      </c>
      <c r="D45" s="78">
        <v>4</v>
      </c>
      <c r="E45" s="142"/>
      <c r="F45" s="141">
        <f t="shared" si="7"/>
        <v>0</v>
      </c>
      <c r="G45" s="164"/>
    </row>
    <row r="46" spans="1:7" x14ac:dyDescent="0.25">
      <c r="A46" s="151">
        <v>11</v>
      </c>
      <c r="B46" s="44" t="s">
        <v>227</v>
      </c>
      <c r="C46" s="63" t="s">
        <v>10</v>
      </c>
      <c r="D46" s="78">
        <v>4</v>
      </c>
      <c r="E46" s="142"/>
      <c r="F46" s="141">
        <f t="shared" si="7"/>
        <v>0</v>
      </c>
      <c r="G46" s="164"/>
    </row>
    <row r="47" spans="1:7" x14ac:dyDescent="0.25">
      <c r="A47" s="151"/>
      <c r="B47" s="44"/>
      <c r="C47" s="63"/>
      <c r="D47" s="78"/>
      <c r="E47" s="142"/>
      <c r="F47" s="141">
        <f t="shared" si="6"/>
        <v>0</v>
      </c>
      <c r="G47" s="164"/>
    </row>
    <row r="48" spans="1:7" x14ac:dyDescent="0.25">
      <c r="A48" s="151"/>
      <c r="B48" s="44"/>
      <c r="C48" s="63"/>
      <c r="D48" s="78"/>
      <c r="E48" s="142"/>
      <c r="F48" s="141">
        <f t="shared" si="6"/>
        <v>0</v>
      </c>
      <c r="G48" s="164"/>
    </row>
    <row r="49" spans="1:7" ht="11.4" customHeight="1" x14ac:dyDescent="0.25">
      <c r="A49" s="151"/>
      <c r="B49" s="51"/>
      <c r="C49" s="63"/>
      <c r="D49" s="78"/>
      <c r="E49" s="142"/>
      <c r="F49" s="141">
        <f t="shared" si="6"/>
        <v>0</v>
      </c>
      <c r="G49" s="164"/>
    </row>
    <row r="50" spans="1:7" ht="11.4" customHeight="1" x14ac:dyDescent="0.25">
      <c r="A50" s="151"/>
      <c r="B50" s="51"/>
      <c r="C50" s="63"/>
      <c r="D50" s="78"/>
      <c r="E50" s="142"/>
      <c r="F50" s="141"/>
      <c r="G50" s="164"/>
    </row>
    <row r="51" spans="1:7" ht="11.4" customHeight="1" x14ac:dyDescent="0.25">
      <c r="A51" s="151"/>
      <c r="B51" s="51"/>
      <c r="C51" s="63"/>
      <c r="D51" s="78"/>
      <c r="E51" s="142"/>
      <c r="F51" s="141"/>
      <c r="G51" s="164"/>
    </row>
    <row r="52" spans="1:7" ht="11.4" customHeight="1" x14ac:dyDescent="0.25">
      <c r="A52" s="151"/>
      <c r="B52" s="51"/>
      <c r="C52" s="63"/>
      <c r="D52" s="78"/>
      <c r="E52" s="142"/>
      <c r="F52" s="141"/>
      <c r="G52" s="164"/>
    </row>
    <row r="53" spans="1:7" ht="11.4" customHeight="1" x14ac:dyDescent="0.25">
      <c r="A53" s="151"/>
      <c r="B53" s="51"/>
      <c r="C53" s="63"/>
      <c r="D53" s="78"/>
      <c r="E53" s="142"/>
      <c r="F53" s="141"/>
      <c r="G53" s="164"/>
    </row>
    <row r="54" spans="1:7" ht="11.4" customHeight="1" x14ac:dyDescent="0.25">
      <c r="A54" s="151"/>
      <c r="B54" s="51"/>
      <c r="C54" s="63"/>
      <c r="D54" s="78"/>
      <c r="E54" s="142"/>
      <c r="F54" s="141"/>
      <c r="G54" s="164"/>
    </row>
    <row r="55" spans="1:7" x14ac:dyDescent="0.25">
      <c r="A55" s="151"/>
      <c r="B55" s="51"/>
      <c r="C55" s="63"/>
      <c r="D55" s="78"/>
      <c r="E55" s="142"/>
      <c r="F55" s="141">
        <f t="shared" si="6"/>
        <v>0</v>
      </c>
      <c r="G55" s="164"/>
    </row>
    <row r="56" spans="1:7" ht="13.8" thickBot="1" x14ac:dyDescent="0.3">
      <c r="A56" s="151"/>
      <c r="B56" s="44"/>
      <c r="C56" s="63"/>
      <c r="D56" s="78"/>
      <c r="E56" s="142"/>
      <c r="F56" s="141">
        <f t="shared" si="6"/>
        <v>0</v>
      </c>
      <c r="G56" s="164"/>
    </row>
    <row r="57" spans="1:7" ht="13.8" thickBot="1" x14ac:dyDescent="0.3">
      <c r="A57" s="156"/>
      <c r="B57" s="47" t="s">
        <v>11</v>
      </c>
      <c r="C57" s="66"/>
      <c r="D57" s="79"/>
      <c r="E57" s="144"/>
      <c r="F57" s="224">
        <f>SUM(F6:F56)</f>
        <v>0</v>
      </c>
    </row>
    <row r="58" spans="1:7" s="22" customFormat="1" x14ac:dyDescent="0.25">
      <c r="A58" s="151"/>
      <c r="B58" s="43"/>
      <c r="C58" s="67"/>
      <c r="D58" s="80"/>
      <c r="E58" s="68"/>
      <c r="F58" s="69"/>
      <c r="G58" s="162"/>
    </row>
    <row r="59" spans="1:7" s="22" customFormat="1" x14ac:dyDescent="0.25">
      <c r="A59" s="152"/>
      <c r="B59" s="48" t="str">
        <f>CONCATENATE("SUMMARY ",B7)</f>
        <v>SUMMARY SECTION NO 8 - PAINTING</v>
      </c>
      <c r="C59" s="33"/>
      <c r="D59" s="49"/>
      <c r="E59" s="68"/>
      <c r="F59" s="70"/>
      <c r="G59" s="162"/>
    </row>
    <row r="60" spans="1:7" s="22" customFormat="1" x14ac:dyDescent="0.25">
      <c r="A60" s="152"/>
      <c r="B60" s="34" t="str">
        <f>B9</f>
        <v>BILL NO 1 - PAINTING</v>
      </c>
      <c r="C60" s="33"/>
      <c r="D60" s="49"/>
      <c r="E60" s="68"/>
      <c r="F60" s="225">
        <f>F57</f>
        <v>0</v>
      </c>
      <c r="G60" s="162"/>
    </row>
    <row r="61" spans="1:7" s="22" customFormat="1" x14ac:dyDescent="0.25">
      <c r="A61" s="152"/>
      <c r="B61" s="50" t="str">
        <f>CONCATENATE("TOTAL ",B7)</f>
        <v>TOTAL SECTION NO 8 - PAINTING</v>
      </c>
      <c r="C61" s="33"/>
      <c r="D61" s="49"/>
      <c r="E61" s="68"/>
      <c r="F61" s="226">
        <f>SUM(F60:F60)</f>
        <v>0</v>
      </c>
      <c r="G61" s="162"/>
    </row>
    <row r="62" spans="1:7" s="22" customFormat="1" ht="13.8" thickBot="1" x14ac:dyDescent="0.3">
      <c r="A62" s="153"/>
      <c r="B62" s="71"/>
      <c r="C62" s="32"/>
      <c r="D62" s="46"/>
      <c r="E62" s="72"/>
      <c r="F62" s="73"/>
      <c r="G62" s="162"/>
    </row>
    <row r="63" spans="1:7" s="41" customFormat="1" x14ac:dyDescent="0.25">
      <c r="A63" s="154"/>
      <c r="B63" s="74"/>
      <c r="D63" s="75"/>
      <c r="G63" s="162"/>
    </row>
    <row r="64" spans="1:7" s="41" customFormat="1" x14ac:dyDescent="0.25">
      <c r="A64" s="154"/>
      <c r="B64" s="74"/>
      <c r="D64" s="173"/>
      <c r="G64" s="162"/>
    </row>
    <row r="65" spans="1:7" s="41" customFormat="1" x14ac:dyDescent="0.25">
      <c r="A65" s="154"/>
      <c r="B65" s="74"/>
      <c r="D65" s="75"/>
      <c r="G65" s="162"/>
    </row>
    <row r="66" spans="1:7" s="41" customFormat="1" x14ac:dyDescent="0.25">
      <c r="A66" s="154"/>
      <c r="B66" s="74"/>
      <c r="D66" s="75"/>
      <c r="G66" s="162"/>
    </row>
    <row r="67" spans="1:7" s="41" customFormat="1" x14ac:dyDescent="0.25">
      <c r="A67" s="154"/>
      <c r="B67" s="74"/>
      <c r="D67" s="75"/>
      <c r="G67" s="162"/>
    </row>
    <row r="68" spans="1:7" s="41" customFormat="1" x14ac:dyDescent="0.25">
      <c r="A68" s="154"/>
      <c r="B68" s="74"/>
      <c r="D68" s="75"/>
      <c r="G68" s="162"/>
    </row>
    <row r="69" spans="1:7" s="41" customFormat="1" x14ac:dyDescent="0.25">
      <c r="A69" s="154"/>
      <c r="B69" s="74"/>
      <c r="D69" s="75"/>
      <c r="G69" s="162"/>
    </row>
    <row r="70" spans="1:7" s="41" customFormat="1" x14ac:dyDescent="0.25">
      <c r="A70" s="154"/>
      <c r="B70" s="74"/>
      <c r="D70" s="75"/>
      <c r="G70" s="162"/>
    </row>
    <row r="71" spans="1:7" s="41" customFormat="1" x14ac:dyDescent="0.25">
      <c r="A71" s="154"/>
      <c r="B71" s="74"/>
      <c r="D71" s="75"/>
      <c r="G71" s="162"/>
    </row>
    <row r="72" spans="1:7" s="41" customFormat="1" x14ac:dyDescent="0.25">
      <c r="A72" s="154"/>
      <c r="B72" s="74"/>
      <c r="D72" s="75"/>
      <c r="G72" s="162"/>
    </row>
    <row r="73" spans="1:7" s="41" customFormat="1" x14ac:dyDescent="0.25">
      <c r="A73" s="154"/>
      <c r="B73" s="74"/>
      <c r="D73" s="75"/>
      <c r="G73" s="162"/>
    </row>
    <row r="74" spans="1:7" s="41" customFormat="1" x14ac:dyDescent="0.25">
      <c r="A74" s="154"/>
      <c r="B74" s="74"/>
      <c r="D74" s="75"/>
      <c r="G74" s="162"/>
    </row>
    <row r="75" spans="1:7" s="41" customFormat="1" x14ac:dyDescent="0.25">
      <c r="A75" s="154"/>
      <c r="B75" s="74"/>
      <c r="D75" s="75"/>
      <c r="G75" s="162"/>
    </row>
    <row r="76" spans="1:7" s="41" customFormat="1" x14ac:dyDescent="0.25">
      <c r="A76" s="154"/>
      <c r="B76" s="74"/>
      <c r="D76" s="75"/>
      <c r="G76" s="162"/>
    </row>
    <row r="77" spans="1:7" s="41" customFormat="1" x14ac:dyDescent="0.25">
      <c r="A77" s="154"/>
      <c r="B77" s="74"/>
      <c r="D77" s="75"/>
      <c r="G77" s="162"/>
    </row>
    <row r="78" spans="1:7" s="41" customFormat="1" x14ac:dyDescent="0.25">
      <c r="A78" s="154"/>
      <c r="B78" s="74"/>
      <c r="D78" s="75"/>
      <c r="G78" s="162"/>
    </row>
    <row r="79" spans="1:7" s="41" customFormat="1" x14ac:dyDescent="0.25">
      <c r="A79" s="154"/>
      <c r="B79" s="74"/>
      <c r="D79" s="75"/>
      <c r="G79" s="162"/>
    </row>
    <row r="80" spans="1:7" s="41" customFormat="1" x14ac:dyDescent="0.25">
      <c r="A80" s="154"/>
      <c r="B80" s="74"/>
      <c r="D80" s="75"/>
      <c r="G80" s="162"/>
    </row>
    <row r="81" spans="1:7" s="41" customFormat="1" x14ac:dyDescent="0.25">
      <c r="A81" s="154"/>
      <c r="B81" s="74"/>
      <c r="D81" s="75"/>
      <c r="G81" s="162"/>
    </row>
    <row r="82" spans="1:7" s="41" customFormat="1" x14ac:dyDescent="0.25">
      <c r="A82" s="154"/>
      <c r="B82" s="74"/>
      <c r="D82" s="75"/>
      <c r="G82" s="162"/>
    </row>
    <row r="83" spans="1:7" s="41" customFormat="1" x14ac:dyDescent="0.25">
      <c r="A83" s="154"/>
      <c r="B83" s="74"/>
      <c r="D83" s="75"/>
      <c r="G83" s="162"/>
    </row>
    <row r="84" spans="1:7" s="41" customFormat="1" x14ac:dyDescent="0.25">
      <c r="A84" s="154"/>
      <c r="B84" s="74"/>
      <c r="D84" s="75"/>
      <c r="G84" s="162"/>
    </row>
    <row r="85" spans="1:7" s="41" customFormat="1" x14ac:dyDescent="0.25">
      <c r="A85" s="154"/>
      <c r="B85" s="74"/>
      <c r="D85" s="75"/>
      <c r="G85" s="162"/>
    </row>
    <row r="86" spans="1:7" s="41" customFormat="1" x14ac:dyDescent="0.25">
      <c r="A86" s="154"/>
      <c r="B86" s="74"/>
      <c r="D86" s="75"/>
      <c r="G86" s="162"/>
    </row>
    <row r="87" spans="1:7" s="41" customFormat="1" x14ac:dyDescent="0.25">
      <c r="A87" s="154"/>
      <c r="B87" s="74"/>
      <c r="D87" s="75"/>
      <c r="G87" s="162"/>
    </row>
    <row r="88" spans="1:7" s="41" customFormat="1" x14ac:dyDescent="0.25">
      <c r="A88" s="154"/>
      <c r="B88" s="74"/>
      <c r="D88" s="75"/>
      <c r="G88" s="162"/>
    </row>
    <row r="89" spans="1:7" s="41" customFormat="1" x14ac:dyDescent="0.25">
      <c r="A89" s="154"/>
      <c r="B89" s="74"/>
      <c r="D89" s="75"/>
      <c r="G89" s="162"/>
    </row>
    <row r="90" spans="1:7" s="41" customFormat="1" x14ac:dyDescent="0.25">
      <c r="A90" s="154"/>
      <c r="B90" s="74"/>
      <c r="D90" s="75"/>
      <c r="G90" s="162"/>
    </row>
    <row r="91" spans="1:7" s="41" customFormat="1" x14ac:dyDescent="0.25">
      <c r="A91" s="154"/>
      <c r="B91" s="74"/>
      <c r="D91" s="75"/>
      <c r="G91" s="162"/>
    </row>
    <row r="92" spans="1:7" s="41" customFormat="1" x14ac:dyDescent="0.25">
      <c r="A92" s="154"/>
      <c r="B92" s="74"/>
      <c r="D92" s="75"/>
      <c r="G92" s="162"/>
    </row>
    <row r="93" spans="1:7" s="41" customFormat="1" x14ac:dyDescent="0.25">
      <c r="A93" s="154"/>
      <c r="B93" s="74"/>
      <c r="D93" s="75"/>
      <c r="G93" s="162"/>
    </row>
    <row r="94" spans="1:7" s="41" customFormat="1" x14ac:dyDescent="0.25">
      <c r="A94" s="154"/>
      <c r="B94" s="74"/>
      <c r="D94" s="75"/>
      <c r="G94" s="162"/>
    </row>
    <row r="95" spans="1:7" s="41" customFormat="1" x14ac:dyDescent="0.25">
      <c r="A95" s="154"/>
      <c r="B95" s="74"/>
      <c r="D95" s="75"/>
      <c r="G95" s="162"/>
    </row>
    <row r="96" spans="1:7" s="41" customFormat="1" x14ac:dyDescent="0.25">
      <c r="A96" s="154"/>
      <c r="B96" s="74"/>
      <c r="D96" s="75"/>
      <c r="G96" s="162"/>
    </row>
    <row r="97" spans="1:7" s="41" customFormat="1" x14ac:dyDescent="0.25">
      <c r="A97" s="154"/>
      <c r="B97" s="74"/>
      <c r="D97" s="75"/>
      <c r="G97" s="162"/>
    </row>
    <row r="98" spans="1:7" s="41" customFormat="1" x14ac:dyDescent="0.25">
      <c r="A98" s="154"/>
      <c r="B98" s="74"/>
      <c r="D98" s="75"/>
      <c r="G98" s="162"/>
    </row>
    <row r="99" spans="1:7" s="41" customFormat="1" x14ac:dyDescent="0.25">
      <c r="A99" s="154"/>
      <c r="B99" s="74"/>
      <c r="D99" s="75"/>
      <c r="G99" s="162"/>
    </row>
    <row r="100" spans="1:7" s="41" customFormat="1" x14ac:dyDescent="0.25">
      <c r="A100" s="154"/>
      <c r="B100" s="74"/>
      <c r="D100" s="75"/>
      <c r="G100" s="162"/>
    </row>
    <row r="101" spans="1:7" s="41" customFormat="1" x14ac:dyDescent="0.25">
      <c r="A101" s="154"/>
      <c r="B101" s="74"/>
      <c r="D101" s="75"/>
      <c r="G101" s="162"/>
    </row>
    <row r="102" spans="1:7" s="41" customFormat="1" x14ac:dyDescent="0.25">
      <c r="A102" s="154"/>
      <c r="B102" s="74"/>
      <c r="D102" s="75"/>
      <c r="G102" s="162"/>
    </row>
    <row r="103" spans="1:7" s="41" customFormat="1" x14ac:dyDescent="0.25">
      <c r="A103" s="154"/>
      <c r="B103" s="74"/>
      <c r="D103" s="75"/>
      <c r="G103" s="162"/>
    </row>
    <row r="104" spans="1:7" s="41" customFormat="1" x14ac:dyDescent="0.25">
      <c r="A104" s="154"/>
      <c r="B104" s="74"/>
      <c r="D104" s="75"/>
      <c r="G104" s="162"/>
    </row>
    <row r="105" spans="1:7" s="41" customFormat="1" x14ac:dyDescent="0.25">
      <c r="A105" s="154"/>
      <c r="B105" s="74"/>
      <c r="D105" s="75"/>
      <c r="G105" s="162"/>
    </row>
    <row r="106" spans="1:7" s="41" customFormat="1" x14ac:dyDescent="0.25">
      <c r="A106" s="154"/>
      <c r="B106" s="74"/>
      <c r="D106" s="75"/>
      <c r="G106" s="162"/>
    </row>
    <row r="107" spans="1:7" s="41" customFormat="1" x14ac:dyDescent="0.25">
      <c r="A107" s="154"/>
      <c r="B107" s="74"/>
      <c r="D107" s="75"/>
      <c r="G107" s="162"/>
    </row>
    <row r="108" spans="1:7" s="41" customFormat="1" x14ac:dyDescent="0.25">
      <c r="A108" s="154"/>
      <c r="B108" s="74"/>
      <c r="D108" s="75"/>
      <c r="G108" s="162"/>
    </row>
    <row r="109" spans="1:7" s="41" customFormat="1" x14ac:dyDescent="0.25">
      <c r="A109" s="154"/>
      <c r="B109" s="74"/>
      <c r="D109" s="75"/>
      <c r="G109" s="162"/>
    </row>
    <row r="110" spans="1:7" s="41" customFormat="1" x14ac:dyDescent="0.25">
      <c r="A110" s="154"/>
      <c r="B110" s="74"/>
      <c r="D110" s="75"/>
      <c r="G110" s="162"/>
    </row>
    <row r="111" spans="1:7" s="41" customFormat="1" x14ac:dyDescent="0.25">
      <c r="A111" s="154"/>
      <c r="B111" s="74"/>
      <c r="D111" s="75"/>
      <c r="G111" s="162"/>
    </row>
    <row r="112" spans="1:7" s="41" customFormat="1" x14ac:dyDescent="0.25">
      <c r="A112" s="154"/>
      <c r="B112" s="74"/>
      <c r="D112" s="75"/>
      <c r="G112" s="162"/>
    </row>
    <row r="113" spans="1:7" s="41" customFormat="1" x14ac:dyDescent="0.25">
      <c r="A113" s="154"/>
      <c r="B113" s="74"/>
      <c r="D113" s="75"/>
      <c r="G113" s="162"/>
    </row>
    <row r="114" spans="1:7" s="41" customFormat="1" x14ac:dyDescent="0.25">
      <c r="A114" s="154"/>
      <c r="B114" s="74"/>
      <c r="D114" s="75"/>
      <c r="G114" s="162"/>
    </row>
    <row r="115" spans="1:7" s="41" customFormat="1" x14ac:dyDescent="0.25">
      <c r="A115" s="154"/>
      <c r="B115" s="74"/>
      <c r="D115" s="75"/>
      <c r="G115" s="162"/>
    </row>
    <row r="116" spans="1:7" s="41" customFormat="1" x14ac:dyDescent="0.25">
      <c r="A116" s="154"/>
      <c r="B116" s="74"/>
      <c r="D116" s="75"/>
      <c r="G116" s="162"/>
    </row>
    <row r="117" spans="1:7" s="41" customFormat="1" x14ac:dyDescent="0.25">
      <c r="A117" s="154"/>
      <c r="B117" s="74"/>
      <c r="D117" s="75"/>
      <c r="G117" s="162"/>
    </row>
    <row r="118" spans="1:7" s="41" customFormat="1" x14ac:dyDescent="0.25">
      <c r="A118" s="154"/>
      <c r="B118" s="74"/>
      <c r="D118" s="75"/>
      <c r="G118" s="162"/>
    </row>
    <row r="119" spans="1:7" s="41" customFormat="1" x14ac:dyDescent="0.25">
      <c r="A119" s="154"/>
      <c r="B119" s="74"/>
      <c r="D119" s="75"/>
      <c r="G119" s="162"/>
    </row>
    <row r="120" spans="1:7" s="41" customFormat="1" x14ac:dyDescent="0.25">
      <c r="A120" s="154"/>
      <c r="B120" s="74"/>
      <c r="D120" s="75"/>
      <c r="G120" s="162"/>
    </row>
    <row r="121" spans="1:7" s="41" customFormat="1" x14ac:dyDescent="0.25">
      <c r="A121" s="154"/>
      <c r="B121" s="74"/>
      <c r="D121" s="75"/>
      <c r="G121" s="162"/>
    </row>
    <row r="122" spans="1:7" s="41" customFormat="1" x14ac:dyDescent="0.25">
      <c r="A122" s="154"/>
      <c r="B122" s="74"/>
      <c r="D122" s="75"/>
      <c r="G122" s="162"/>
    </row>
    <row r="123" spans="1:7" x14ac:dyDescent="0.25">
      <c r="A123" s="154"/>
      <c r="B123" s="74"/>
      <c r="C123" s="41"/>
      <c r="D123" s="75"/>
    </row>
  </sheetData>
  <autoFilter ref="A5:G123" xr:uid="{00000000-0009-0000-0000-000004000000}">
    <filterColumn colId="6">
      <filters blank="1"/>
    </filterColumn>
  </autoFilter>
  <mergeCells count="2">
    <mergeCell ref="E2:F2"/>
    <mergeCell ref="E3:F4"/>
  </mergeCells>
  <printOptions horizontalCentered="1"/>
  <pageMargins left="0.196850393700787" right="0.196850393700787" top="0.39370078740157499" bottom="0.39370078740157499" header="0.196850393700787" footer="0.196850393700787"/>
  <pageSetup paperSize="9" scale="79" fitToHeight="0" orientation="portrait" r:id="rId1"/>
  <headerFooter alignWithMargins="0">
    <oddHeader>&amp;RJoburg Property Company-Igano Group - MCC</oddHeader>
    <oddFooter>&amp;CPage &amp;P of &amp;N&amp;R&amp;A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35</vt:i4>
      </vt:variant>
    </vt:vector>
  </HeadingPairs>
  <TitlesOfParts>
    <vt:vector size="53" baseType="lpstr">
      <vt:lpstr>SUMMARY</vt:lpstr>
      <vt:lpstr>P&amp;G</vt:lpstr>
      <vt:lpstr>ALTERATIONS</vt:lpstr>
      <vt:lpstr>BOUNDARY WALL AND FENCING</vt:lpstr>
      <vt:lpstr>EXTERNAL WORK AND CARPORTS</vt:lpstr>
      <vt:lpstr>ROOFCOVERING</vt:lpstr>
      <vt:lpstr>WATERPROOFING</vt:lpstr>
      <vt:lpstr>PLASTERING</vt:lpstr>
      <vt:lpstr>PAINTING</vt:lpstr>
      <vt:lpstr>METALWORK</vt:lpstr>
      <vt:lpstr>CEILING,PARTITIONS</vt:lpstr>
      <vt:lpstr>FLOOR COVERING, TILING</vt:lpstr>
      <vt:lpstr>CARPENTRY AND JOINERY</vt:lpstr>
      <vt:lpstr>PLUMBING AND DRAINAGE</vt:lpstr>
      <vt:lpstr>IRONMONGERY AND ACCESSORIES</vt:lpstr>
      <vt:lpstr>GLAZING</vt:lpstr>
      <vt:lpstr>PROFESSIONAL SERVICES</vt:lpstr>
      <vt:lpstr>PROVISIONAL SUM</vt:lpstr>
      <vt:lpstr>ALTERATIONS!Print_Area</vt:lpstr>
      <vt:lpstr>'BOUNDARY WALL AND FENCING'!Print_Area</vt:lpstr>
      <vt:lpstr>'CARPENTRY AND JOINERY'!Print_Area</vt:lpstr>
      <vt:lpstr>'CEILING,PARTITIONS'!Print_Area</vt:lpstr>
      <vt:lpstr>'EXTERNAL WORK AND CARPORTS'!Print_Area</vt:lpstr>
      <vt:lpstr>'FLOOR COVERING, TILING'!Print_Area</vt:lpstr>
      <vt:lpstr>GLAZING!Print_Area</vt:lpstr>
      <vt:lpstr>'IRONMONGERY AND ACCESSORIES'!Print_Area</vt:lpstr>
      <vt:lpstr>METALWORK!Print_Area</vt:lpstr>
      <vt:lpstr>'P&amp;G'!Print_Area</vt:lpstr>
      <vt:lpstr>PAINTING!Print_Area</vt:lpstr>
      <vt:lpstr>PLASTERING!Print_Area</vt:lpstr>
      <vt:lpstr>'PLUMBING AND DRAINAGE'!Print_Area</vt:lpstr>
      <vt:lpstr>'PROFESSIONAL SERVICES'!Print_Area</vt:lpstr>
      <vt:lpstr>'PROVISIONAL SUM'!Print_Area</vt:lpstr>
      <vt:lpstr>ROOFCOVERING!Print_Area</vt:lpstr>
      <vt:lpstr>SUMMARY!Print_Area</vt:lpstr>
      <vt:lpstr>WATERPROOFING!Print_Area</vt:lpstr>
      <vt:lpstr>ALTERATIONS!Print_Titles</vt:lpstr>
      <vt:lpstr>'BOUNDARY WALL AND FENCING'!Print_Titles</vt:lpstr>
      <vt:lpstr>'CARPENTRY AND JOINERY'!Print_Titles</vt:lpstr>
      <vt:lpstr>'CEILING,PARTITIONS'!Print_Titles</vt:lpstr>
      <vt:lpstr>'EXTERNAL WORK AND CARPORTS'!Print_Titles</vt:lpstr>
      <vt:lpstr>'FLOOR COVERING, TILING'!Print_Titles</vt:lpstr>
      <vt:lpstr>GLAZING!Print_Titles</vt:lpstr>
      <vt:lpstr>'IRONMONGERY AND ACCESSORIES'!Print_Titles</vt:lpstr>
      <vt:lpstr>METALWORK!Print_Titles</vt:lpstr>
      <vt:lpstr>'P&amp;G'!Print_Titles</vt:lpstr>
      <vt:lpstr>PAINTING!Print_Titles</vt:lpstr>
      <vt:lpstr>PLASTERING!Print_Titles</vt:lpstr>
      <vt:lpstr>'PLUMBING AND DRAINAGE'!Print_Titles</vt:lpstr>
      <vt:lpstr>'PROFESSIONAL SERVICES'!Print_Titles</vt:lpstr>
      <vt:lpstr>'PROVISIONAL SUM'!Print_Titles</vt:lpstr>
      <vt:lpstr>ROOFCOVERING!Print_Titles</vt:lpstr>
      <vt:lpstr>WATERPROOFING!Print_Titles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 Moloi</dc:creator>
  <cp:lastModifiedBy>Acer Spin</cp:lastModifiedBy>
  <cp:lastPrinted>2023-07-26T10:07:32Z</cp:lastPrinted>
  <dcterms:created xsi:type="dcterms:W3CDTF">2008-08-03T15:03:03Z</dcterms:created>
  <dcterms:modified xsi:type="dcterms:W3CDTF">2023-07-26T10:31:49Z</dcterms:modified>
</cp:coreProperties>
</file>