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jpcfile01\users$\SMzobe\Documents\"/>
    </mc:Choice>
  </mc:AlternateContent>
  <xr:revisionPtr revIDLastSave="0" documentId="8_{1AAC060E-A8B7-43F1-9DF9-B11F7F50335F}" xr6:coauthVersionLast="47" xr6:coauthVersionMax="47" xr10:uidLastSave="{00000000-0000-0000-0000-000000000000}"/>
  <bookViews>
    <workbookView xWindow="-98" yWindow="-98" windowWidth="19396" windowHeight="11475" tabRatio="605" xr2:uid="{00000000-000D-0000-FFFF-FFFF00000000}"/>
  </bookViews>
  <sheets>
    <sheet name="SUMMARY" sheetId="5" r:id="rId1"/>
    <sheet name="P&amp;G" sheetId="4" r:id="rId2"/>
    <sheet name="ALTERATIONS" sheetId="16" r:id="rId3"/>
    <sheet name="EARTHWORKS" sheetId="25" r:id="rId4"/>
    <sheet name="FENCING" sheetId="33" r:id="rId5"/>
    <sheet name="PROVISIONAL SUM" sheetId="32" r:id="rId6"/>
  </sheets>
  <externalReferences>
    <externalReference r:id="rId7"/>
  </externalReferences>
  <definedNames>
    <definedName name="_xlnm._FilterDatabase" localSheetId="2" hidden="1">ALTERATIONS!$A$5:$G$105</definedName>
    <definedName name="_xlnm._FilterDatabase" localSheetId="3" hidden="1">EARTHWORKS!$A$5:$G$120</definedName>
    <definedName name="_xlnm._FilterDatabase" localSheetId="4" hidden="1">FENCING!$A$5:$G$105</definedName>
    <definedName name="_xlnm._FilterDatabase" localSheetId="1" hidden="1">'P&amp;G'!$A$5:$G$644</definedName>
    <definedName name="_xlnm._FilterDatabase" localSheetId="5" hidden="1">'PROVISIONAL SUM'!$A$5:$G$100</definedName>
    <definedName name="_xlnm._FilterDatabase" localSheetId="0" hidden="1">SUMMARY!$A$3:$D$45</definedName>
    <definedName name="_xlnm.Print_Area" localSheetId="2">ALTERATIONS!$A$1:$F$44</definedName>
    <definedName name="_xlnm.Print_Area" localSheetId="3">EARTHWORKS!$A$1:$F$59</definedName>
    <definedName name="_xlnm.Print_Area" localSheetId="4">FENCING!$A$1:$F$44</definedName>
    <definedName name="_xlnm.Print_Area" localSheetId="1">'P&amp;G'!$A$1:$F$150</definedName>
    <definedName name="_xlnm.Print_Area" localSheetId="5">'PROVISIONAL SUM'!$A$1:$F$48</definedName>
    <definedName name="_xlnm.Print_Area" localSheetId="0">SUMMARY!$A$1:$D$45</definedName>
    <definedName name="_xlnm.Print_Titles" localSheetId="2">ALTERATIONS!$1:$6</definedName>
    <definedName name="_xlnm.Print_Titles" localSheetId="3">EARTHWORKS!$1:$6</definedName>
    <definedName name="_xlnm.Print_Titles" localSheetId="4">FENCING!$1:$6</definedName>
    <definedName name="_xlnm.Print_Titles" localSheetId="1">'P&amp;G'!$1:$6</definedName>
    <definedName name="_xlnm.Print_Titles" localSheetId="5">'PROVISIONAL SUM'!$1:$6</definedName>
    <definedName name="Z_01017E0B_8C9E_4FF0_842D_B43D7BB390F4_.wvu.FilterData" localSheetId="2" hidden="1">ALTERATIONS!$A$1:$G$105</definedName>
    <definedName name="Z_01017E0B_8C9E_4FF0_842D_B43D7BB390F4_.wvu.FilterData" localSheetId="3" hidden="1">EARTHWORKS!$A$1:$G$120</definedName>
    <definedName name="Z_01017E0B_8C9E_4FF0_842D_B43D7BB390F4_.wvu.FilterData" localSheetId="4" hidden="1">FENCING!$A$1:$G$105</definedName>
    <definedName name="Z_01017E0B_8C9E_4FF0_842D_B43D7BB390F4_.wvu.FilterData" localSheetId="1" hidden="1">'P&amp;G'!$A$3:$G$154</definedName>
    <definedName name="Z_01017E0B_8C9E_4FF0_842D_B43D7BB390F4_.wvu.FilterData" localSheetId="5" hidden="1">'PROVISIONAL SUM'!$A$1:$G$100</definedName>
    <definedName name="Z_01017E0B_8C9E_4FF0_842D_B43D7BB390F4_.wvu.FilterData" localSheetId="0" hidden="1">SUMMARY!$A$3:$D$45</definedName>
    <definedName name="Z_01017E0B_8C9E_4FF0_842D_B43D7BB390F4_.wvu.PrintArea" localSheetId="2" hidden="1">ALTERATIONS!$A$1:$G$44</definedName>
    <definedName name="Z_01017E0B_8C9E_4FF0_842D_B43D7BB390F4_.wvu.PrintArea" localSheetId="3" hidden="1">EARTHWORKS!$A$1:$G$59</definedName>
    <definedName name="Z_01017E0B_8C9E_4FF0_842D_B43D7BB390F4_.wvu.PrintArea" localSheetId="4" hidden="1">FENCING!$A$1:$G$44</definedName>
    <definedName name="Z_01017E0B_8C9E_4FF0_842D_B43D7BB390F4_.wvu.PrintArea" localSheetId="1" hidden="1">'P&amp;G'!$A$1:$G$150</definedName>
    <definedName name="Z_01017E0B_8C9E_4FF0_842D_B43D7BB390F4_.wvu.PrintArea" localSheetId="5" hidden="1">'PROVISIONAL SUM'!$A$1:$G$42</definedName>
    <definedName name="Z_01017E0B_8C9E_4FF0_842D_B43D7BB390F4_.wvu.PrintArea" localSheetId="0" hidden="1">SUMMARY!$A$1:$D$31</definedName>
    <definedName name="Z_01017E0B_8C9E_4FF0_842D_B43D7BB390F4_.wvu.PrintTitles" localSheetId="2" hidden="1">ALTERATIONS!$1:$6</definedName>
    <definedName name="Z_01017E0B_8C9E_4FF0_842D_B43D7BB390F4_.wvu.PrintTitles" localSheetId="3" hidden="1">EARTHWORKS!$1:$6</definedName>
    <definedName name="Z_01017E0B_8C9E_4FF0_842D_B43D7BB390F4_.wvu.PrintTitles" localSheetId="4" hidden="1">FENCING!$1:$6</definedName>
    <definedName name="Z_01017E0B_8C9E_4FF0_842D_B43D7BB390F4_.wvu.PrintTitles" localSheetId="1" hidden="1">'P&amp;G'!$1:$6</definedName>
    <definedName name="Z_01017E0B_8C9E_4FF0_842D_B43D7BB390F4_.wvu.PrintTitles" localSheetId="5" hidden="1">'PROVISIONAL SUM'!$1:$6</definedName>
    <definedName name="Z_01017E0B_8C9E_4FF0_842D_B43D7BB390F4_.wvu.PrintTitles" localSheetId="0" hidden="1">SUMMARY!$4:$4</definedName>
  </definedNames>
  <calcPr calcId="191029"/>
  <customWorkbookViews>
    <customWorkbookView name="Simon Black - Personal View" guid="{01017E0B-8C9E-4FF0-842D-B43D7BB390F4}" mergeInterval="0" personalView="1" maximized="1" xWindow="1" yWindow="1" windowWidth="1920" windowHeight="818" tabRatio="60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25" l="1"/>
  <c r="F31" i="25"/>
  <c r="F29" i="25"/>
  <c r="A23" i="5" l="1"/>
  <c r="A22" i="5"/>
  <c r="A20" i="5"/>
  <c r="A19" i="5"/>
  <c r="F27" i="33"/>
  <c r="F26" i="32"/>
  <c r="F27" i="32"/>
  <c r="F28" i="32"/>
  <c r="F23" i="33"/>
  <c r="F22" i="33"/>
  <c r="F24" i="33"/>
  <c r="F17" i="33" l="1"/>
  <c r="F25" i="16"/>
  <c r="F33" i="32" l="1"/>
  <c r="F32" i="32"/>
  <c r="F31" i="32"/>
  <c r="F18" i="33" l="1"/>
  <c r="F19" i="33"/>
  <c r="F28" i="16"/>
  <c r="F26" i="25"/>
  <c r="F27" i="25"/>
  <c r="F25" i="25"/>
  <c r="F24" i="25"/>
  <c r="F21" i="25"/>
  <c r="F22" i="25"/>
  <c r="F23" i="25"/>
  <c r="F20" i="16" l="1"/>
  <c r="F21" i="16"/>
  <c r="F22" i="16"/>
  <c r="F23" i="16"/>
  <c r="F24" i="16"/>
  <c r="B43" i="33" l="1"/>
  <c r="B42" i="33"/>
  <c r="B41" i="33"/>
  <c r="F16" i="33"/>
  <c r="F39" i="33" s="1"/>
  <c r="F42" i="33" s="1"/>
  <c r="F43" i="33" s="1"/>
  <c r="C20" i="5" s="1"/>
  <c r="E3" i="33"/>
  <c r="E2" i="33"/>
  <c r="F39" i="16" l="1"/>
  <c r="A16" i="5" l="1"/>
  <c r="A3" i="5" l="1"/>
  <c r="B46" i="32" l="1"/>
  <c r="D27" i="5" l="1"/>
  <c r="B45" i="32"/>
  <c r="E3" i="32"/>
  <c r="B3" i="32"/>
  <c r="E2" i="32"/>
  <c r="A14" i="5"/>
  <c r="A13" i="5"/>
  <c r="B58" i="25"/>
  <c r="B57" i="25"/>
  <c r="A17" i="5" s="1"/>
  <c r="B56" i="25"/>
  <c r="F53" i="25"/>
  <c r="F15" i="25"/>
  <c r="F14" i="25"/>
  <c r="E3" i="25"/>
  <c r="B3" i="25"/>
  <c r="B3" i="33" s="1"/>
  <c r="E2" i="25"/>
  <c r="F54" i="25" l="1"/>
  <c r="D41" i="5"/>
  <c r="D33" i="5"/>
  <c r="F46" i="32"/>
  <c r="F47" i="32" s="1"/>
  <c r="C23" i="5" s="1"/>
  <c r="F57" i="25"/>
  <c r="F58" i="25" s="1"/>
  <c r="C17" i="5" s="1"/>
  <c r="E3" i="16"/>
  <c r="E2" i="16"/>
  <c r="B3" i="16"/>
  <c r="F69" i="4"/>
  <c r="A19" i="4" l="1"/>
  <c r="A21" i="4" s="1"/>
  <c r="F15" i="4" l="1"/>
  <c r="F143" i="4" l="1"/>
  <c r="F147" i="4" s="1"/>
  <c r="C8" i="5" s="1"/>
  <c r="F58" i="4"/>
  <c r="F146" i="4" l="1"/>
  <c r="C7" i="5" s="1"/>
  <c r="B43" i="16"/>
  <c r="B42" i="16"/>
  <c r="B41" i="16"/>
  <c r="C10" i="5" l="1"/>
  <c r="F149" i="4"/>
  <c r="F42" i="16"/>
  <c r="F43" i="16" s="1"/>
  <c r="C14" i="5" s="1"/>
  <c r="B149" i="4" l="1"/>
  <c r="B147" i="4"/>
  <c r="B146" i="4"/>
  <c r="B145" i="4"/>
  <c r="B64" i="4"/>
  <c r="B60" i="4"/>
  <c r="A27" i="4"/>
  <c r="A31" i="4" s="1"/>
  <c r="A33" i="4" s="1"/>
  <c r="A35" i="4" s="1"/>
  <c r="A37" i="4" s="1"/>
  <c r="A39" i="4" s="1"/>
  <c r="A55" i="4" s="1"/>
  <c r="C43" i="5" l="1"/>
  <c r="C45" i="5" s="1"/>
</calcChain>
</file>

<file path=xl/sharedStrings.xml><?xml version="1.0" encoding="utf-8"?>
<sst xmlns="http://schemas.openxmlformats.org/spreadsheetml/2006/main" count="309" uniqueCount="148">
  <si>
    <t/>
  </si>
  <si>
    <t>Item</t>
  </si>
  <si>
    <t>Bill Description</t>
  </si>
  <si>
    <t>Unit</t>
  </si>
  <si>
    <t>Bill Quantity</t>
  </si>
  <si>
    <t>Rate</t>
  </si>
  <si>
    <t>Amount</t>
  </si>
  <si>
    <t>m</t>
  </si>
  <si>
    <t>m2</t>
  </si>
  <si>
    <t>Section Subtotal</t>
  </si>
  <si>
    <t>Included</t>
  </si>
  <si>
    <t>SECTION NO 1 - P&amp;G</t>
  </si>
  <si>
    <t>PRELIMINARY AND GENERAL</t>
  </si>
  <si>
    <t>FIXED COST ITEMS</t>
  </si>
  <si>
    <t>1</t>
  </si>
  <si>
    <t>SUM</t>
  </si>
  <si>
    <t>Establishment of Facilities on the Site</t>
  </si>
  <si>
    <t>Mobilisation Costs</t>
  </si>
  <si>
    <t>Establishment of Site facilities</t>
  </si>
  <si>
    <t>Facilities for Contractor</t>
  </si>
  <si>
    <t>Offices and storage sheds.</t>
  </si>
  <si>
    <t>Workshops.</t>
  </si>
  <si>
    <t>Ablution and latrine facilities.</t>
  </si>
  <si>
    <t>Tools and equipment.</t>
  </si>
  <si>
    <t>Water supply</t>
  </si>
  <si>
    <t>Electric power supply</t>
  </si>
  <si>
    <t>Compressed air supply</t>
  </si>
  <si>
    <t>Dealing with water</t>
  </si>
  <si>
    <t>Remove contractor's site establishment on completion</t>
  </si>
  <si>
    <t>VALUE RELATED ITEMS</t>
  </si>
  <si>
    <t>Supervision</t>
  </si>
  <si>
    <t>Company and head office overhead costs</t>
  </si>
  <si>
    <t>Other time related obligations (Contractor to specify)</t>
  </si>
  <si>
    <t>.</t>
  </si>
  <si>
    <t>P&amp;G SUBTOTAL</t>
  </si>
  <si>
    <t>- Transprt &amp; Travelling</t>
  </si>
  <si>
    <t>- Subcontractors P&amp;G</t>
  </si>
  <si>
    <t>- Site Running Expenses</t>
  </si>
  <si>
    <t>BILL NO 1.1 - VALUE RELATED ITEMS</t>
  </si>
  <si>
    <t>BILL NO 1.2 - FIXED COST ITEMS</t>
  </si>
  <si>
    <t>VALUE RELATED P&amp;G Contractual requirements.</t>
  </si>
  <si>
    <t xml:space="preserve">Other charges </t>
  </si>
  <si>
    <t>OCCUPATIONAL HEALTH AND SAFETY</t>
  </si>
  <si>
    <t>Compliance with all health and safety regulations and requirements</t>
  </si>
  <si>
    <t>BOQ</t>
  </si>
  <si>
    <t>RAND VALUE - ZAR R</t>
  </si>
  <si>
    <t>SECTION NO 2 - ALTERATIONS</t>
  </si>
  <si>
    <t>ALTERATION NOTES</t>
  </si>
  <si>
    <t>SUPPLEMENTARY PREAMBLES</t>
  </si>
  <si>
    <t>Tenderers are advised to study the "Model Preambles for Trades 1999" before pricing this schedule.</t>
  </si>
  <si>
    <t>BILL NO 1 - ALTERATIONS</t>
  </si>
  <si>
    <t>PROVISIONAL SUMS, ETC.</t>
  </si>
  <si>
    <t>A Provisional Sum is an amount of allowance money at the present time but likely to change for the work to be performed. The Provisional Sum may be included in the Contract as a specific contingency for the execution of work or the supply of materials or services which may be used in whole or in part or not at all based on the contract terms and conditions. The Provisional Sum may be changed when the additional information is available or work definition is more clearly defined.</t>
  </si>
  <si>
    <t>3 QUOTATIONS FROM LEGITIMATE SERVICE PROVIDERS. QUOTATIONS TO HAVE A COST BREAKDOWN</t>
  </si>
  <si>
    <t>Works listed under the heading 'SPECIALIST SUB-CONTRACTORS" are works that will commence during the execution of various contracts and the contractor shall allow free access to the site for these specialist contractors.The contractor shall prepare a programme inconjunction with these sub-contractors in order to complete the works successfully.Payment to the specialist sub-contractor will be made via the contractor. The estimated value of these works will vary between the different contracts. However, the tenderer is to list his/her profit and attendance percentage in the rate column, if required</t>
  </si>
  <si>
    <t>FINANCIAL CONTROL</t>
  </si>
  <si>
    <t>The project leader shall be responsible for the financial control of the project in all its stages and shall ensure that its executed within the authorised financial provision.</t>
  </si>
  <si>
    <t>NOTES</t>
  </si>
  <si>
    <t>All necessary supporting documents shall be submitted to the Project Manager / Quantity Surveyor / Principal Agent.Service Provider must get approval for Project Mng / QSurveyor / PAgent before starting any Provisional Works.</t>
  </si>
  <si>
    <t>Allow for attendance (insert percent only in rate column)</t>
  </si>
  <si>
    <t>Allow for profit (insert percent only in rate column)</t>
  </si>
  <si>
    <t>BILL NO 1 - PROVISIONAL SUMS</t>
  </si>
  <si>
    <t>%</t>
  </si>
  <si>
    <t xml:space="preserve">SUB-TOTAL (Exclunding Vat) </t>
  </si>
  <si>
    <t>CONTINGENCY SUMS</t>
  </si>
  <si>
    <t>ADD CONTINGENCY</t>
  </si>
  <si>
    <t>The policy is to provide a Contingency Sum for unforeseen expenditure in the Bill of Quantities or Specification. Which proper financial authority must be obtained in writing. Allow a contingency sum @10%</t>
  </si>
  <si>
    <t>VAT @15%</t>
  </si>
  <si>
    <t>CONTRACT ORDER VALUE</t>
  </si>
  <si>
    <t>Special care shall be exercised during the progress of the work to ensure that electrical installation, water supply pipes, telephone and other services which maybe encountered are not interrefered with and notice shall be given to the representative agent if any disconnections or alterations became necessary, any damaged to such shall be to the Contractors account.</t>
  </si>
  <si>
    <t>The contractor shall carry out the whole of the The Works with as little mess and noise as possible and with aminimum of disturbance to adjoining premises and their tenants/occupants. Contractor shall provide proper protection and provide,erect and maintaining position proper temporary tarpaulins that may be necessary to protect existing fixtures, fittings and furniture during the progress of the works and furniture during the progress of the works and remove on completion or when directed,all to the satisfaction of the Project Manager/ Principal Agent.</t>
  </si>
  <si>
    <t>The Contractor shall be responsible for the removal form site of all materials,debris and rubbish resulting from to a dumping site to be located by the Contractor and the removal and haulage shall be deemed to be included in the rates unless othewise specified.</t>
  </si>
  <si>
    <t>REMOVAL OF EXISTING WORK</t>
  </si>
  <si>
    <t>each</t>
  </si>
  <si>
    <t>Overalls</t>
  </si>
  <si>
    <t>Hard hats</t>
  </si>
  <si>
    <t>Safety boots/shoes</t>
  </si>
  <si>
    <t>Gloves</t>
  </si>
  <si>
    <t>Gumboots steel toecap</t>
  </si>
  <si>
    <t>Safety glass</t>
  </si>
  <si>
    <t>Refletor bibs</t>
  </si>
  <si>
    <t>Dust masks</t>
  </si>
  <si>
    <t>Fire exstinguisher 4.5Kg</t>
  </si>
  <si>
    <t>Safety office</t>
  </si>
  <si>
    <t xml:space="preserve">Safety representative </t>
  </si>
  <si>
    <t>Construction phase safety,health,environmental, waste management plan</t>
  </si>
  <si>
    <t>Safety harnessess</t>
  </si>
  <si>
    <t>Chin straps</t>
  </si>
  <si>
    <t>First aid replenishment of boxes</t>
  </si>
  <si>
    <t>First aid level 1</t>
  </si>
  <si>
    <t>Fire fighting</t>
  </si>
  <si>
    <t>Signage regulatory, warning and information</t>
  </si>
  <si>
    <t>Posters for awareness</t>
  </si>
  <si>
    <t>Cleaning of laydown and other storage areas</t>
  </si>
  <si>
    <t>Ablutions maintenance, decreasing and toilet soap</t>
  </si>
  <si>
    <t>TOTAL PROJECT COST  INCL VAT</t>
  </si>
  <si>
    <t>Taking out/off and removing sundry metalwork</t>
  </si>
  <si>
    <t>SECTION NO 3 - EARTHWORKS</t>
  </si>
  <si>
    <t>Nature of ground</t>
  </si>
  <si>
    <t>No soil investigation is available.</t>
  </si>
  <si>
    <t>Carting away of excavated material</t>
  </si>
  <si>
    <t>Subterranean water</t>
  </si>
  <si>
    <t>No information regarding subterranean water is available.  The contractor must acquaint himself of the presence and depth of subterranean water and allow therefore in his rates.</t>
  </si>
  <si>
    <t>Prices</t>
  </si>
  <si>
    <t>Prices for all filling and carting away of surplus materials must make allowance for bulking.</t>
  </si>
  <si>
    <t>BILL NO 1 - EARTHWORKS</t>
  </si>
  <si>
    <t>Descriptions of carting away of excavated material shall be deemed to include loading excavated material onto trucks directly from the excavations or, alternatively, from stock piles situated on the located site.</t>
  </si>
  <si>
    <t>SITE CLEARANCE, ETC.</t>
  </si>
  <si>
    <t>Dig up and remove contaminated rubbish, debris</t>
  </si>
  <si>
    <t>Dig up and remove rubbish, debris, vegetation, hedges, shrubs and trees not exceeding 200mm girth, bush etc.</t>
  </si>
  <si>
    <t>Rip, scarify and compact ground 150mm average</t>
  </si>
  <si>
    <t>REMOVAL OF TREES, ETC.</t>
  </si>
  <si>
    <t>FENCING</t>
  </si>
  <si>
    <t>BILL NO 1 - FENCING</t>
  </si>
  <si>
    <t>Measured Work</t>
  </si>
  <si>
    <t>MARCH 2024 BOQ</t>
  </si>
  <si>
    <t>PARKHURST BOWLING CLUB REFURBISHMENT AND SITE CLEARANCE WORKS</t>
  </si>
  <si>
    <t>Taking down and removing steel palised, etc.</t>
  </si>
  <si>
    <t xml:space="preserve">Carefully cut out 2066mm high, rusted or damaged steel palised fencing, steel poles, etc </t>
  </si>
  <si>
    <t>Removal of vandalised, damaged single gate 810 x 2066mm high</t>
  </si>
  <si>
    <t>Removal of vandalised, damaged double gate 1620 x 2066mm high</t>
  </si>
  <si>
    <t xml:space="preserve">Making good of an exisitng steel palesade fencing </t>
  </si>
  <si>
    <t xml:space="preserve">Making good palised panel by screwing, welding and alignment of steel. </t>
  </si>
  <si>
    <t xml:space="preserve">Palisade pedestrian gate 900mm wide x 1800mm high overall, formed of 150 x 75 x 3mm thick hollow section frame, 100 x 75 x 3mm thick hollow section middle rail and cross bracing bars and with 25 x 25 x 2.5mm thick angle section spiked vertical bars at maximum 143mm centres welded to frame, middle rail and cross bracing bars complete with approved heavy duty hinges, secutity type locking device suitable for hand operated control </t>
  </si>
  <si>
    <t>Making good complete</t>
  </si>
  <si>
    <t>Mild steel welded palisade fence including spot prime exposed metal surfaces and and two coats high gloss enamel paint</t>
  </si>
  <si>
    <t>Palisade fence 2400mm high of 40 x 40 x 3mm angle section continuous top and bottom rails and 30 x 30 x 3mm angle section pickets with top end split and sharpened at average 150mm centres, welded to rails, rails welded 2600mm high posts of 76 x 76 x 5mm square tube with steel pyramid shaped capping on top at 2475mm centres with 500mm bottom ends cast into and including 15Mpa concrete footing in ground including excavation, ramming, removal of spoil and leaving clean, neat and painted</t>
  </si>
  <si>
    <t>Palisade fence vehicle sliding gate 6000mm wide x 1800mm high overall, formed of 150 x 75 x 3mm thick hollow section frame, 100 x 75 x 3mm thick hollow section middle rail and cross bracing bars and with 25 x 25 x 2.5mm thick angle section spiked vertical bars at maximum 143mm centres welded to frame, middle rail and cross bracing bars complete with approved heavy duty castors, steel track cast in or bolted to and including concrete rail footing, secutity type locking device suitable for hand operated control rail, gate stops, gate guides, etc. completely installed and painted</t>
  </si>
  <si>
    <t>DIAMOND WIRE MESH,ETC.</t>
  </si>
  <si>
    <t>70 x 70mm Galvanised diamond wire mesh fence 3600mm high with fourteen horizontal strand wire of 2.9mm diameter fixed to posts, y-standards, droppers, etc with posts at 2475mm centres with 500mm bottom ends cast into and including 15Mpa concrete footing in ground including excavation, ramming, removal of spoil and leaving clean and neat</t>
  </si>
  <si>
    <t>Single Vehicle gate shall be 3.2 x 3.6 m high formed of 38mm diameter x 2.8 thick pipe framing all round complete with one 38mm diameter thick x 2.8 mm thick pipe horizontal brace all neatly mitred and welded at intersections, the gate with two strands of 4mm thick galvanised mild steel straining wire.</t>
  </si>
  <si>
    <t>Razor Flat-wrap - To top or bottom of fence - not exceeding 6 strands</t>
  </si>
  <si>
    <t>SCAFFOLDING (To be used as directed by the Project Manager and to be deducted in whole or in part if not required)</t>
  </si>
  <si>
    <t>Scaffolding exceeding 3.6m high and not exceeding 10m wide in normal areas, 1-storey</t>
  </si>
  <si>
    <t>day</t>
  </si>
  <si>
    <t>SECURITY SERVICES DAY AND NIGHT SHIFT</t>
  </si>
  <si>
    <t>Allow the amount of R 78,000.00 per month for the security service to control the site for the period of six months, armed security  personnel for dayshift and night shift, using visible patrol car.</t>
  </si>
  <si>
    <t>PLANT AND EQUIPMENT  WORKS</t>
  </si>
  <si>
    <t>SECTION NO 4 - FENCING</t>
  </si>
  <si>
    <t xml:space="preserve">SECTION NO 5 - PROVISIONAL SUMS </t>
  </si>
  <si>
    <t>PROFESSIONAL SERVICES</t>
  </si>
  <si>
    <t>Professional Services - Civil Engineer, Project Manager and Quantity Surveyor</t>
  </si>
  <si>
    <t>All the sum of R 295,000.00 for the provision of plant, work shall be carried as per the Civil and Structural Engineer instructions in collaboration with JPC, this provision includes tipper truck, tlb machinery, bobcate machinery, pikable material, etc.</t>
  </si>
  <si>
    <t>TOTAL SECTION NO 5 - PROVISIONAL SUMS</t>
  </si>
  <si>
    <t>Cutting of tree excluding tree stump and carting away off site</t>
  </si>
  <si>
    <t>Tree exceeding 500mm. and not exceeding 1000mm. girth</t>
  </si>
  <si>
    <t>Tree exceeding 1000mm. and not exceeding 2000mm. girth</t>
  </si>
  <si>
    <t>Tree exceeding 2000mm. and not exceeding 3000mm. girth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</si>
</sst>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0.00_);_(* \(#,##0.00\);_(* &quot;-&quot;??_);_(@_)"/>
    <numFmt numFmtId="165" formatCode="#,##0_ ;[Red]\-#,##0\ "/>
    <numFmt numFmtId="166" formatCode="#,##0.00_ ;[Red]\-#,##0.00\ "/>
    <numFmt numFmtId="167" formatCode="0.0%"/>
    <numFmt numFmtId="168" formatCode="[$R-1C09]\ #,##0.00"/>
  </numFmts>
  <fonts count="17" x14ac:knownFonts="1">
    <font>
      <sz val="10"/>
      <name val="Arial"/>
    </font>
    <font>
      <sz val="10"/>
      <name val="Arial"/>
      <family val="2"/>
    </font>
    <font>
      <b/>
      <sz val="10"/>
      <name val="Arial"/>
      <family val="2"/>
    </font>
    <font>
      <b/>
      <u/>
      <sz val="10"/>
      <name val="Arial"/>
      <family val="2"/>
    </font>
    <font>
      <sz val="10"/>
      <name val="Arial"/>
      <family val="2"/>
    </font>
    <font>
      <u/>
      <sz val="10"/>
      <name val="Arial"/>
      <family val="2"/>
    </font>
    <font>
      <sz val="10"/>
      <name val="Arial"/>
      <family val="2"/>
    </font>
    <font>
      <sz val="10"/>
      <color rgb="FFFF0000"/>
      <name val="Arial"/>
      <family val="2"/>
    </font>
    <font>
      <sz val="10"/>
      <color theme="3" tint="0.39997558519241921"/>
      <name val="Arial"/>
      <family val="2"/>
    </font>
    <font>
      <sz val="10"/>
      <color rgb="FFFFC000"/>
      <name val="Arial"/>
      <family val="2"/>
    </font>
    <font>
      <b/>
      <sz val="10"/>
      <color rgb="FFFF0000"/>
      <name val="Arial"/>
      <family val="2"/>
    </font>
    <font>
      <b/>
      <sz val="12"/>
      <name val="Arial"/>
      <family val="2"/>
    </font>
    <font>
      <sz val="10"/>
      <color theme="1"/>
      <name val="Arial"/>
      <family val="2"/>
    </font>
    <font>
      <sz val="10"/>
      <color indexed="8"/>
      <name val="Arial"/>
      <family val="2"/>
    </font>
    <font>
      <b/>
      <sz val="10"/>
      <color indexed="8"/>
      <name val="Arial"/>
      <family val="2"/>
    </font>
    <font>
      <b/>
      <sz val="10"/>
      <color theme="1"/>
      <name val="Arial"/>
      <family val="2"/>
    </font>
    <font>
      <sz val="10"/>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bottom/>
      <diagonal/>
    </border>
    <border>
      <left/>
      <right/>
      <top style="thin">
        <color auto="1"/>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s>
  <cellStyleXfs count="12">
    <xf numFmtId="0" fontId="0" fillId="0" borderId="0"/>
    <xf numFmtId="43" fontId="4"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9" fontId="6" fillId="0" borderId="0" applyFont="0" applyFill="0" applyBorder="0" applyAlignment="0" applyProtection="0"/>
    <xf numFmtId="0" fontId="1" fillId="0" borderId="0"/>
    <xf numFmtId="9" fontId="1" fillId="0" borderId="0" applyFont="0" applyFill="0" applyBorder="0" applyAlignment="0" applyProtection="0"/>
    <xf numFmtId="164" fontId="16" fillId="0" borderId="0" applyFont="0" applyFill="0" applyBorder="0" applyAlignment="0" applyProtection="0"/>
    <xf numFmtId="0" fontId="1" fillId="0" borderId="0"/>
    <xf numFmtId="0" fontId="1" fillId="0" borderId="0"/>
    <xf numFmtId="0" fontId="1" fillId="0" borderId="0"/>
  </cellStyleXfs>
  <cellXfs count="287">
    <xf numFmtId="0" fontId="0" fillId="0" borderId="0" xfId="0"/>
    <xf numFmtId="3" fontId="1" fillId="0" borderId="0" xfId="4" applyNumberFormat="1" applyAlignment="1">
      <alignment horizontal="center" vertical="top"/>
    </xf>
    <xf numFmtId="0" fontId="1" fillId="0" borderId="0" xfId="4" applyAlignment="1">
      <alignment wrapText="1"/>
    </xf>
    <xf numFmtId="49" fontId="1" fillId="0" borderId="0" xfId="4" applyNumberFormat="1" applyAlignment="1">
      <alignment horizontal="center"/>
    </xf>
    <xf numFmtId="4" fontId="1" fillId="0" borderId="0" xfId="4" applyNumberFormat="1" applyAlignment="1">
      <alignment horizontal="center"/>
    </xf>
    <xf numFmtId="4" fontId="1" fillId="0" borderId="0" xfId="4" applyNumberFormat="1"/>
    <xf numFmtId="3" fontId="2" fillId="0" borderId="7" xfId="4" applyNumberFormat="1" applyFont="1" applyBorder="1" applyAlignment="1">
      <alignment horizontal="center" vertical="top" wrapText="1"/>
    </xf>
    <xf numFmtId="49" fontId="2" fillId="0" borderId="1" xfId="4" applyNumberFormat="1" applyFont="1" applyBorder="1" applyAlignment="1">
      <alignment horizontal="center" vertical="top" wrapText="1"/>
    </xf>
    <xf numFmtId="4" fontId="1" fillId="0" borderId="5" xfId="2" applyNumberFormat="1" applyFont="1" applyFill="1" applyBorder="1" applyAlignment="1">
      <alignment vertical="top"/>
    </xf>
    <xf numFmtId="49" fontId="1" fillId="0" borderId="1" xfId="4" applyNumberFormat="1" applyBorder="1" applyAlignment="1">
      <alignment horizontal="center" vertical="top"/>
    </xf>
    <xf numFmtId="3" fontId="1" fillId="0" borderId="7" xfId="4" applyNumberFormat="1" applyBorder="1" applyAlignment="1">
      <alignment horizontal="center" vertical="top"/>
    </xf>
    <xf numFmtId="3" fontId="2" fillId="0" borderId="14" xfId="4" applyNumberFormat="1" applyFont="1" applyBorder="1" applyAlignment="1">
      <alignment horizontal="center" vertical="top"/>
    </xf>
    <xf numFmtId="3" fontId="2" fillId="0" borderId="7" xfId="4" applyNumberFormat="1" applyFont="1" applyBorder="1" applyAlignment="1">
      <alignment horizontal="center" vertical="top"/>
    </xf>
    <xf numFmtId="0" fontId="2" fillId="0" borderId="11" xfId="4" applyFont="1" applyBorder="1" applyAlignment="1">
      <alignment vertical="top" wrapText="1"/>
    </xf>
    <xf numFmtId="3" fontId="1" fillId="0" borderId="6" xfId="4" applyNumberFormat="1" applyBorder="1" applyAlignment="1">
      <alignment horizontal="center" vertical="top"/>
    </xf>
    <xf numFmtId="0" fontId="1" fillId="0" borderId="2" xfId="4" applyBorder="1" applyAlignment="1">
      <alignment wrapText="1"/>
    </xf>
    <xf numFmtId="49" fontId="1" fillId="0" borderId="2" xfId="4" applyNumberFormat="1" applyBorder="1" applyAlignment="1">
      <alignment horizontal="center"/>
    </xf>
    <xf numFmtId="4" fontId="1" fillId="0" borderId="3" xfId="4" applyNumberFormat="1" applyBorder="1"/>
    <xf numFmtId="0" fontId="3" fillId="0" borderId="1" xfId="4" applyFont="1" applyBorder="1" applyAlignment="1">
      <alignment vertical="top" wrapText="1"/>
    </xf>
    <xf numFmtId="0" fontId="1" fillId="0" borderId="1" xfId="4" applyBorder="1" applyAlignment="1">
      <alignment vertical="top" wrapText="1"/>
    </xf>
    <xf numFmtId="0" fontId="1" fillId="0" borderId="0" xfId="6"/>
    <xf numFmtId="3" fontId="1" fillId="0" borderId="9" xfId="6" applyNumberFormat="1" applyBorder="1" applyAlignment="1">
      <alignment horizontal="center" vertical="top"/>
    </xf>
    <xf numFmtId="49" fontId="1" fillId="0" borderId="12" xfId="6" applyNumberFormat="1" applyBorder="1" applyAlignment="1">
      <alignment horizontal="center"/>
    </xf>
    <xf numFmtId="3" fontId="3" fillId="0" borderId="6" xfId="6" applyNumberFormat="1" applyFont="1" applyBorder="1" applyAlignment="1">
      <alignment horizontal="center" vertical="top"/>
    </xf>
    <xf numFmtId="49" fontId="3" fillId="0" borderId="2" xfId="6" applyNumberFormat="1" applyFont="1" applyBorder="1" applyAlignment="1">
      <alignment horizontal="center"/>
    </xf>
    <xf numFmtId="4" fontId="3" fillId="0" borderId="3" xfId="6" applyNumberFormat="1" applyFont="1" applyBorder="1" applyAlignment="1">
      <alignment horizontal="center"/>
    </xf>
    <xf numFmtId="4" fontId="1" fillId="0" borderId="10" xfId="6" applyNumberFormat="1" applyBorder="1" applyAlignment="1">
      <alignment horizontal="center"/>
    </xf>
    <xf numFmtId="4" fontId="1" fillId="0" borderId="7" xfId="6" applyNumberFormat="1" applyBorder="1" applyAlignment="1">
      <alignment horizontal="center" wrapText="1"/>
    </xf>
    <xf numFmtId="4" fontId="1" fillId="0" borderId="5" xfId="6" applyNumberFormat="1" applyBorder="1" applyAlignment="1">
      <alignment horizontal="center" wrapText="1"/>
    </xf>
    <xf numFmtId="49" fontId="1" fillId="0" borderId="2" xfId="6" applyNumberFormat="1" applyBorder="1" applyAlignment="1">
      <alignment horizontal="center"/>
    </xf>
    <xf numFmtId="49" fontId="2" fillId="0" borderId="1" xfId="6" applyNumberFormat="1" applyFont="1" applyBorder="1" applyAlignment="1">
      <alignment horizontal="center" vertical="top"/>
    </xf>
    <xf numFmtId="0" fontId="2" fillId="0" borderId="11" xfId="6" applyFont="1" applyBorder="1" applyAlignment="1">
      <alignment vertical="top" wrapText="1"/>
    </xf>
    <xf numFmtId="0" fontId="2" fillId="0" borderId="0" xfId="6" applyFont="1"/>
    <xf numFmtId="0" fontId="1" fillId="0" borderId="7" xfId="6" applyBorder="1"/>
    <xf numFmtId="0" fontId="1" fillId="0" borderId="5" xfId="6" applyBorder="1"/>
    <xf numFmtId="0" fontId="2" fillId="0" borderId="1" xfId="6" applyFont="1" applyBorder="1" applyAlignment="1">
      <alignment vertical="top" wrapText="1"/>
    </xf>
    <xf numFmtId="0" fontId="1" fillId="0" borderId="1" xfId="6" applyBorder="1" applyAlignment="1">
      <alignment vertical="top" wrapText="1"/>
    </xf>
    <xf numFmtId="0" fontId="3" fillId="0" borderId="1" xfId="6" applyFont="1" applyBorder="1" applyAlignment="1">
      <alignment vertical="top" wrapText="1"/>
    </xf>
    <xf numFmtId="4" fontId="1" fillId="0" borderId="3" xfId="6" applyNumberFormat="1" applyBorder="1" applyAlignment="1">
      <alignment horizontal="center"/>
    </xf>
    <xf numFmtId="0" fontId="2" fillId="0" borderId="15" xfId="6" applyFont="1" applyBorder="1" applyAlignment="1">
      <alignment vertical="top" wrapText="1"/>
    </xf>
    <xf numFmtId="4" fontId="2" fillId="0" borderId="5" xfId="6" applyNumberFormat="1" applyFont="1" applyBorder="1" applyAlignment="1">
      <alignment horizontal="center" vertical="top"/>
    </xf>
    <xf numFmtId="0" fontId="2" fillId="0" borderId="1" xfId="6" applyFont="1" applyBorder="1" applyAlignment="1">
      <alignment horizontal="right" vertical="top" wrapText="1"/>
    </xf>
    <xf numFmtId="4" fontId="1" fillId="0" borderId="0" xfId="6" applyNumberFormat="1"/>
    <xf numFmtId="0" fontId="1" fillId="0" borderId="1" xfId="6" applyBorder="1" applyAlignment="1">
      <alignment horizontal="left" vertical="top" wrapText="1"/>
    </xf>
    <xf numFmtId="0" fontId="2" fillId="0" borderId="0" xfId="6" applyFont="1" applyAlignment="1">
      <alignment vertical="center" wrapText="1"/>
    </xf>
    <xf numFmtId="3" fontId="3" fillId="0" borderId="14" xfId="6" applyNumberFormat="1" applyFont="1" applyBorder="1" applyAlignment="1">
      <alignment horizontal="center" vertical="top" wrapText="1"/>
    </xf>
    <xf numFmtId="0" fontId="3" fillId="0" borderId="15" xfId="6" applyFont="1" applyBorder="1" applyAlignment="1">
      <alignment horizontal="center" vertical="top" wrapText="1"/>
    </xf>
    <xf numFmtId="49" fontId="3" fillId="0" borderId="15" xfId="6" applyNumberFormat="1" applyFont="1" applyBorder="1" applyAlignment="1">
      <alignment horizontal="center" vertical="center" wrapText="1"/>
    </xf>
    <xf numFmtId="4" fontId="3" fillId="0" borderId="4" xfId="6" applyNumberFormat="1" applyFont="1" applyBorder="1" applyAlignment="1">
      <alignment horizontal="center" vertical="center" wrapText="1"/>
    </xf>
    <xf numFmtId="0" fontId="2" fillId="0" borderId="7" xfId="6" applyFont="1" applyBorder="1" applyAlignment="1">
      <alignment horizontal="center" vertical="top"/>
    </xf>
    <xf numFmtId="0" fontId="2" fillId="0" borderId="1" xfId="6" applyFont="1" applyBorder="1" applyAlignment="1">
      <alignment horizontal="center" vertical="top"/>
    </xf>
    <xf numFmtId="0" fontId="2" fillId="0" borderId="1" xfId="6" applyFont="1" applyBorder="1" applyAlignment="1">
      <alignment horizontal="center"/>
    </xf>
    <xf numFmtId="49" fontId="1" fillId="0" borderId="1" xfId="6" applyNumberFormat="1" applyBorder="1" applyAlignment="1">
      <alignment horizontal="center"/>
    </xf>
    <xf numFmtId="0" fontId="1" fillId="0" borderId="0" xfId="6" applyAlignment="1">
      <alignment vertical="top"/>
    </xf>
    <xf numFmtId="49" fontId="2" fillId="0" borderId="15" xfId="6" applyNumberFormat="1" applyFont="1" applyBorder="1" applyAlignment="1">
      <alignment horizontal="center" vertical="top"/>
    </xf>
    <xf numFmtId="4" fontId="1" fillId="0" borderId="5" xfId="2" applyNumberFormat="1" applyFont="1" applyFill="1" applyBorder="1" applyAlignment="1">
      <alignment horizontal="right" vertical="top"/>
    </xf>
    <xf numFmtId="0" fontId="1" fillId="0" borderId="2" xfId="6" applyBorder="1" applyAlignment="1">
      <alignment vertical="top" wrapText="1"/>
    </xf>
    <xf numFmtId="0" fontId="1" fillId="0" borderId="6" xfId="6" applyBorder="1"/>
    <xf numFmtId="0" fontId="1" fillId="0" borderId="3" xfId="6" applyBorder="1"/>
    <xf numFmtId="4" fontId="2" fillId="0" borderId="5" xfId="6" applyNumberFormat="1" applyFont="1" applyBorder="1" applyAlignment="1">
      <alignment horizontal="center"/>
    </xf>
    <xf numFmtId="4" fontId="1" fillId="0" borderId="5" xfId="6" applyNumberFormat="1" applyBorder="1" applyAlignment="1">
      <alignment horizontal="center"/>
    </xf>
    <xf numFmtId="4" fontId="2" fillId="0" borderId="4" xfId="6" applyNumberFormat="1" applyFont="1" applyBorder="1" applyAlignment="1">
      <alignment horizontal="center" vertical="top"/>
    </xf>
    <xf numFmtId="4" fontId="1" fillId="0" borderId="7" xfId="2" applyNumberFormat="1" applyFont="1" applyFill="1" applyBorder="1" applyAlignment="1"/>
    <xf numFmtId="4" fontId="1" fillId="0" borderId="5" xfId="2" applyNumberFormat="1" applyFont="1" applyFill="1" applyBorder="1" applyAlignment="1"/>
    <xf numFmtId="4" fontId="2" fillId="0" borderId="5" xfId="2" applyNumberFormat="1" applyFont="1" applyFill="1" applyBorder="1" applyAlignment="1"/>
    <xf numFmtId="4" fontId="2" fillId="0" borderId="13" xfId="2" applyNumberFormat="1" applyFont="1" applyFill="1" applyBorder="1" applyAlignment="1"/>
    <xf numFmtId="0" fontId="2" fillId="0" borderId="15" xfId="4" applyFont="1" applyBorder="1" applyAlignment="1">
      <alignment vertical="top" wrapText="1"/>
    </xf>
    <xf numFmtId="0" fontId="2" fillId="0" borderId="1" xfId="4" applyFont="1" applyBorder="1" applyAlignment="1">
      <alignment horizontal="right" vertical="top" wrapText="1"/>
    </xf>
    <xf numFmtId="0" fontId="2" fillId="0" borderId="1" xfId="4" applyFont="1" applyBorder="1" applyAlignment="1">
      <alignment vertical="top" wrapText="1"/>
    </xf>
    <xf numFmtId="0" fontId="5" fillId="0" borderId="1" xfId="4" applyFont="1" applyBorder="1" applyAlignment="1">
      <alignment vertical="top" wrapText="1"/>
    </xf>
    <xf numFmtId="0" fontId="1" fillId="0" borderId="1" xfId="4" quotePrefix="1" applyBorder="1" applyAlignment="1">
      <alignment vertical="top" wrapText="1"/>
    </xf>
    <xf numFmtId="0" fontId="1" fillId="0" borderId="0" xfId="6" applyAlignment="1">
      <alignment horizontal="left" vertical="top" wrapText="1"/>
    </xf>
    <xf numFmtId="3" fontId="1" fillId="0" borderId="0" xfId="6" applyNumberFormat="1" applyAlignment="1">
      <alignment horizontal="center" vertical="top"/>
    </xf>
    <xf numFmtId="49" fontId="1" fillId="0" borderId="0" xfId="6" applyNumberFormat="1"/>
    <xf numFmtId="0" fontId="1" fillId="0" borderId="0" xfId="4"/>
    <xf numFmtId="0" fontId="3" fillId="0" borderId="0" xfId="4" applyFont="1" applyAlignment="1">
      <alignment horizontal="center"/>
    </xf>
    <xf numFmtId="166" fontId="1" fillId="0" borderId="1" xfId="4" applyNumberFormat="1" applyBorder="1"/>
    <xf numFmtId="0" fontId="2" fillId="0" borderId="0" xfId="4" applyFont="1" applyAlignment="1">
      <alignment wrapText="1"/>
    </xf>
    <xf numFmtId="4" fontId="1" fillId="0" borderId="1" xfId="4" applyNumberFormat="1" applyBorder="1"/>
    <xf numFmtId="4" fontId="1" fillId="0" borderId="15" xfId="4" applyNumberFormat="1" applyBorder="1" applyAlignment="1">
      <alignment horizontal="left"/>
    </xf>
    <xf numFmtId="166" fontId="2" fillId="0" borderId="15" xfId="4" applyNumberFormat="1" applyFont="1" applyBorder="1"/>
    <xf numFmtId="0" fontId="2" fillId="0" borderId="0" xfId="4" applyFont="1"/>
    <xf numFmtId="4" fontId="2" fillId="0" borderId="1" xfId="4" applyNumberFormat="1" applyFont="1" applyBorder="1"/>
    <xf numFmtId="0" fontId="1" fillId="0" borderId="9" xfId="4" applyBorder="1" applyAlignment="1">
      <alignment wrapText="1"/>
    </xf>
    <xf numFmtId="0" fontId="3" fillId="0" borderId="6" xfId="4" applyFont="1" applyBorder="1" applyAlignment="1">
      <alignment horizontal="left"/>
    </xf>
    <xf numFmtId="4" fontId="1" fillId="0" borderId="2" xfId="0" applyNumberFormat="1" applyFont="1" applyBorder="1" applyAlignment="1">
      <alignment horizontal="center" vertical="center"/>
    </xf>
    <xf numFmtId="0" fontId="3" fillId="0" borderId="7" xfId="4" applyFont="1" applyBorder="1" applyAlignment="1">
      <alignment wrapText="1"/>
    </xf>
    <xf numFmtId="0" fontId="1" fillId="0" borderId="7" xfId="4" applyBorder="1" applyAlignment="1">
      <alignment horizontal="left" wrapText="1" indent="1"/>
    </xf>
    <xf numFmtId="0" fontId="3" fillId="0" borderId="14" xfId="4" applyFont="1" applyBorder="1" applyAlignment="1">
      <alignment horizontal="right" wrapText="1"/>
    </xf>
    <xf numFmtId="0" fontId="1" fillId="0" borderId="7" xfId="4" applyBorder="1" applyAlignment="1">
      <alignment wrapText="1"/>
    </xf>
    <xf numFmtId="4" fontId="3" fillId="0" borderId="14" xfId="4" applyNumberFormat="1" applyFont="1" applyBorder="1" applyAlignment="1">
      <alignment horizontal="center" vertical="center" wrapText="1"/>
    </xf>
    <xf numFmtId="4" fontId="3" fillId="0" borderId="4" xfId="4" applyNumberFormat="1" applyFont="1" applyBorder="1" applyAlignment="1">
      <alignment horizontal="center" vertical="center" wrapText="1"/>
    </xf>
    <xf numFmtId="4" fontId="3" fillId="0" borderId="9" xfId="4" applyNumberFormat="1" applyFont="1" applyBorder="1" applyAlignment="1">
      <alignment horizontal="center" wrapText="1"/>
    </xf>
    <xf numFmtId="4" fontId="3" fillId="0" borderId="10" xfId="4" applyNumberFormat="1" applyFont="1" applyBorder="1" applyAlignment="1">
      <alignment horizontal="center" wrapText="1"/>
    </xf>
    <xf numFmtId="4" fontId="2" fillId="0" borderId="12" xfId="0" applyNumberFormat="1" applyFont="1" applyBorder="1" applyAlignment="1">
      <alignment horizontal="center" vertical="center"/>
    </xf>
    <xf numFmtId="0" fontId="8" fillId="0" borderId="7" xfId="4" applyFont="1" applyBorder="1" applyAlignment="1">
      <alignment horizontal="right" wrapText="1"/>
    </xf>
    <xf numFmtId="0" fontId="8" fillId="0" borderId="9" xfId="4" applyFont="1" applyBorder="1" applyAlignment="1">
      <alignment horizontal="right" wrapText="1"/>
    </xf>
    <xf numFmtId="166" fontId="1" fillId="0" borderId="1" xfId="4" applyNumberFormat="1" applyBorder="1" applyAlignment="1">
      <alignment horizontal="center"/>
    </xf>
    <xf numFmtId="0" fontId="1" fillId="0" borderId="14" xfId="4" applyBorder="1" applyAlignment="1">
      <alignment wrapText="1"/>
    </xf>
    <xf numFmtId="4" fontId="2" fillId="0" borderId="15" xfId="4" applyNumberFormat="1" applyFont="1" applyBorder="1" applyAlignment="1">
      <alignment horizontal="center"/>
    </xf>
    <xf numFmtId="4" fontId="2" fillId="0" borderId="4" xfId="4" applyNumberFormat="1" applyFont="1" applyBorder="1"/>
    <xf numFmtId="0" fontId="1" fillId="0" borderId="0" xfId="6" applyAlignment="1">
      <alignment horizontal="center" vertical="top" wrapText="1"/>
    </xf>
    <xf numFmtId="0" fontId="3" fillId="0" borderId="2" xfId="4" applyFont="1" applyBorder="1" applyAlignment="1">
      <alignment horizontal="left" vertical="center" indent="1"/>
    </xf>
    <xf numFmtId="0" fontId="1" fillId="0" borderId="0" xfId="6" applyAlignment="1">
      <alignment horizontal="center" vertical="center"/>
    </xf>
    <xf numFmtId="165" fontId="1" fillId="0" borderId="1" xfId="2" applyNumberFormat="1" applyFont="1" applyFill="1" applyBorder="1" applyAlignment="1">
      <alignment horizontal="center" wrapText="1"/>
    </xf>
    <xf numFmtId="9" fontId="9" fillId="0" borderId="1" xfId="7" applyFont="1" applyFill="1" applyBorder="1" applyAlignment="1">
      <alignment horizontal="center"/>
    </xf>
    <xf numFmtId="167" fontId="9" fillId="0" borderId="1" xfId="7" applyNumberFormat="1" applyFont="1" applyFill="1" applyBorder="1" applyAlignment="1">
      <alignment horizontal="center"/>
    </xf>
    <xf numFmtId="167" fontId="1" fillId="0" borderId="1" xfId="7" applyNumberFormat="1" applyFont="1" applyFill="1" applyBorder="1" applyAlignment="1">
      <alignment horizontal="center"/>
    </xf>
    <xf numFmtId="43" fontId="8" fillId="0" borderId="12" xfId="2" applyFont="1" applyFill="1" applyBorder="1" applyAlignment="1"/>
    <xf numFmtId="43" fontId="8" fillId="0" borderId="2" xfId="2" applyFont="1" applyFill="1" applyBorder="1" applyAlignment="1"/>
    <xf numFmtId="0" fontId="2" fillId="0" borderId="14" xfId="4" applyFont="1" applyBorder="1" applyAlignment="1">
      <alignment horizontal="right" wrapText="1"/>
    </xf>
    <xf numFmtId="4" fontId="2" fillId="0" borderId="15" xfId="4" applyNumberFormat="1" applyFont="1" applyBorder="1"/>
    <xf numFmtId="166" fontId="1" fillId="0" borderId="5" xfId="4" applyNumberFormat="1" applyBorder="1"/>
    <xf numFmtId="4" fontId="2" fillId="0" borderId="5" xfId="4" applyNumberFormat="1" applyFont="1" applyBorder="1"/>
    <xf numFmtId="40" fontId="1" fillId="0" borderId="5" xfId="6" applyNumberFormat="1" applyBorder="1" applyAlignment="1">
      <alignment wrapText="1"/>
    </xf>
    <xf numFmtId="40" fontId="1" fillId="0" borderId="7" xfId="6" applyNumberFormat="1" applyBorder="1"/>
    <xf numFmtId="40" fontId="1" fillId="0" borderId="14" xfId="6" applyNumberFormat="1" applyBorder="1"/>
    <xf numFmtId="0" fontId="2" fillId="0" borderId="25" xfId="6" applyFont="1" applyBorder="1" applyAlignment="1">
      <alignment horizontal="center"/>
    </xf>
    <xf numFmtId="0" fontId="1" fillId="0" borderId="0" xfId="6" applyAlignment="1">
      <alignment horizontal="center" vertical="top"/>
    </xf>
    <xf numFmtId="0" fontId="1" fillId="0" borderId="9" xfId="6" applyBorder="1" applyAlignment="1">
      <alignment horizontal="center" vertical="top"/>
    </xf>
    <xf numFmtId="0" fontId="3" fillId="0" borderId="6" xfId="6" applyFont="1" applyBorder="1" applyAlignment="1">
      <alignment horizontal="center" vertical="top"/>
    </xf>
    <xf numFmtId="0" fontId="3" fillId="0" borderId="14" xfId="6" applyFont="1" applyBorder="1" applyAlignment="1">
      <alignment horizontal="center" vertical="top" wrapText="1"/>
    </xf>
    <xf numFmtId="0" fontId="1" fillId="0" borderId="7" xfId="6" applyBorder="1" applyAlignment="1">
      <alignment horizontal="center" vertical="top"/>
    </xf>
    <xf numFmtId="0" fontId="1" fillId="0" borderId="6" xfId="6" applyBorder="1" applyAlignment="1">
      <alignment horizontal="center" vertical="top"/>
    </xf>
    <xf numFmtId="0" fontId="2" fillId="0" borderId="14" xfId="6" applyFont="1" applyBorder="1" applyAlignment="1">
      <alignment horizontal="center" vertical="top"/>
    </xf>
    <xf numFmtId="0" fontId="5" fillId="0" borderId="0" xfId="4" applyFont="1" applyAlignment="1">
      <alignment horizontal="center" vertical="center" wrapText="1"/>
    </xf>
    <xf numFmtId="0" fontId="1" fillId="0" borderId="0" xfId="4" applyAlignment="1">
      <alignment horizontal="center" vertical="center"/>
    </xf>
    <xf numFmtId="0" fontId="5" fillId="0" borderId="0" xfId="4" applyFont="1" applyAlignment="1">
      <alignment horizontal="center" vertical="center"/>
    </xf>
    <xf numFmtId="0" fontId="1" fillId="0" borderId="0" xfId="4" applyAlignment="1">
      <alignment horizontal="center" vertical="center" wrapText="1"/>
    </xf>
    <xf numFmtId="49" fontId="1" fillId="0" borderId="0" xfId="6" applyNumberFormat="1" applyAlignment="1">
      <alignment horizontal="center"/>
    </xf>
    <xf numFmtId="49" fontId="3" fillId="0" borderId="0" xfId="6" applyNumberFormat="1" applyFont="1" applyAlignment="1">
      <alignment horizontal="center"/>
    </xf>
    <xf numFmtId="49" fontId="3" fillId="0" borderId="0" xfId="6" applyNumberFormat="1" applyFont="1" applyAlignment="1">
      <alignment horizontal="center" vertical="center" wrapText="1"/>
    </xf>
    <xf numFmtId="0" fontId="2" fillId="0" borderId="0" xfId="6" applyFont="1" applyAlignment="1">
      <alignment horizontal="center"/>
    </xf>
    <xf numFmtId="49" fontId="2" fillId="0" borderId="0" xfId="4" applyNumberFormat="1" applyFont="1" applyAlignment="1">
      <alignment horizontal="center"/>
    </xf>
    <xf numFmtId="3" fontId="1" fillId="0" borderId="0" xfId="6" applyNumberFormat="1"/>
    <xf numFmtId="4" fontId="3" fillId="0" borderId="8" xfId="6" applyNumberFormat="1" applyFont="1" applyBorder="1" applyAlignment="1">
      <alignment horizontal="center" vertical="center" wrapText="1"/>
    </xf>
    <xf numFmtId="40" fontId="1" fillId="0" borderId="0" xfId="6" applyNumberFormat="1"/>
    <xf numFmtId="49" fontId="2" fillId="0" borderId="25" xfId="4" applyNumberFormat="1" applyFont="1" applyBorder="1" applyAlignment="1">
      <alignment horizontal="center"/>
    </xf>
    <xf numFmtId="49" fontId="2" fillId="0" borderId="25" xfId="4" applyNumberFormat="1" applyFont="1" applyBorder="1" applyAlignment="1">
      <alignment horizontal="center" vertical="top" wrapText="1"/>
    </xf>
    <xf numFmtId="49" fontId="1" fillId="0" borderId="25" xfId="4" applyNumberFormat="1" applyBorder="1" applyAlignment="1">
      <alignment horizontal="center" vertical="top"/>
    </xf>
    <xf numFmtId="49" fontId="1" fillId="0" borderId="24" xfId="4" applyNumberFormat="1" applyBorder="1" applyAlignment="1">
      <alignment horizontal="center"/>
    </xf>
    <xf numFmtId="49" fontId="2" fillId="0" borderId="0" xfId="4" applyNumberFormat="1" applyFont="1" applyAlignment="1">
      <alignment horizontal="center" vertical="top" wrapText="1"/>
    </xf>
    <xf numFmtId="49" fontId="1" fillId="0" borderId="0" xfId="4" applyNumberFormat="1" applyAlignment="1">
      <alignment horizontal="center" vertical="top"/>
    </xf>
    <xf numFmtId="3" fontId="1" fillId="0" borderId="23" xfId="6" applyNumberFormat="1" applyBorder="1" applyAlignment="1">
      <alignment horizontal="center"/>
    </xf>
    <xf numFmtId="3" fontId="3" fillId="0" borderId="24" xfId="6" applyNumberFormat="1" applyFont="1" applyBorder="1" applyAlignment="1">
      <alignment horizontal="center"/>
    </xf>
    <xf numFmtId="0" fontId="1" fillId="0" borderId="0" xfId="6" applyAlignment="1">
      <alignment horizontal="center"/>
    </xf>
    <xf numFmtId="4" fontId="1" fillId="0" borderId="7" xfId="2" applyNumberFormat="1" applyFont="1" applyFill="1" applyBorder="1" applyAlignment="1">
      <alignment horizontal="center" vertical="top"/>
    </xf>
    <xf numFmtId="4" fontId="1" fillId="0" borderId="6" xfId="4" applyNumberFormat="1" applyBorder="1" applyAlignment="1">
      <alignment horizontal="center"/>
    </xf>
    <xf numFmtId="49" fontId="1" fillId="0" borderId="25" xfId="4" applyNumberFormat="1" applyBorder="1" applyAlignment="1">
      <alignment horizontal="center"/>
    </xf>
    <xf numFmtId="4" fontId="1" fillId="0" borderId="25" xfId="4" applyNumberFormat="1" applyBorder="1" applyAlignment="1">
      <alignment horizontal="center"/>
    </xf>
    <xf numFmtId="4" fontId="1" fillId="0" borderId="7" xfId="0" applyNumberFormat="1" applyFont="1" applyBorder="1"/>
    <xf numFmtId="4" fontId="1" fillId="0" borderId="7" xfId="2" applyNumberFormat="1" applyFont="1" applyFill="1" applyBorder="1" applyAlignment="1">
      <alignment horizontal="center"/>
    </xf>
    <xf numFmtId="4" fontId="1" fillId="0" borderId="5" xfId="2" applyNumberFormat="1" applyFont="1" applyFill="1" applyBorder="1" applyAlignment="1">
      <alignment horizontal="right"/>
    </xf>
    <xf numFmtId="4" fontId="2" fillId="0" borderId="7" xfId="4" applyNumberFormat="1" applyFont="1" applyBorder="1" applyAlignment="1">
      <alignment horizontal="center"/>
    </xf>
    <xf numFmtId="49" fontId="2" fillId="0" borderId="8" xfId="4" applyNumberFormat="1" applyFont="1" applyBorder="1" applyAlignment="1">
      <alignment horizontal="center"/>
    </xf>
    <xf numFmtId="4" fontId="2" fillId="0" borderId="8" xfId="4" applyNumberFormat="1" applyFont="1" applyBorder="1" applyAlignment="1">
      <alignment horizontal="center"/>
    </xf>
    <xf numFmtId="4" fontId="2" fillId="0" borderId="14" xfId="4" applyNumberFormat="1" applyFont="1" applyBorder="1" applyAlignment="1">
      <alignment horizontal="center"/>
    </xf>
    <xf numFmtId="49" fontId="2" fillId="0" borderId="25" xfId="4" applyNumberFormat="1" applyFont="1" applyBorder="1" applyAlignment="1">
      <alignment horizontal="center" wrapText="1"/>
    </xf>
    <xf numFmtId="4" fontId="2" fillId="0" borderId="25" xfId="4" applyNumberFormat="1" applyFont="1" applyBorder="1" applyAlignment="1">
      <alignment horizontal="center" wrapText="1"/>
    </xf>
    <xf numFmtId="49" fontId="2" fillId="0" borderId="0" xfId="4" applyNumberFormat="1" applyFont="1" applyAlignment="1">
      <alignment horizontal="center" wrapText="1"/>
    </xf>
    <xf numFmtId="49" fontId="1" fillId="0" borderId="1" xfId="4" applyNumberFormat="1" applyBorder="1" applyAlignment="1">
      <alignment horizontal="center"/>
    </xf>
    <xf numFmtId="49" fontId="2" fillId="0" borderId="15" xfId="4" applyNumberFormat="1" applyFont="1" applyBorder="1" applyAlignment="1">
      <alignment horizontal="center"/>
    </xf>
    <xf numFmtId="49" fontId="2" fillId="0" borderId="1" xfId="4" applyNumberFormat="1" applyFont="1" applyBorder="1" applyAlignment="1">
      <alignment horizontal="center"/>
    </xf>
    <xf numFmtId="4" fontId="2" fillId="0" borderId="7" xfId="2" applyNumberFormat="1" applyFont="1" applyFill="1" applyBorder="1" applyAlignment="1">
      <alignment horizontal="center"/>
    </xf>
    <xf numFmtId="4" fontId="2" fillId="0" borderId="16" xfId="2" applyNumberFormat="1" applyFont="1" applyFill="1" applyBorder="1" applyAlignment="1">
      <alignment horizontal="center"/>
    </xf>
    <xf numFmtId="166" fontId="2" fillId="0" borderId="5" xfId="4" applyNumberFormat="1" applyFont="1" applyBorder="1" applyAlignment="1">
      <alignment wrapText="1"/>
    </xf>
    <xf numFmtId="10" fontId="1" fillId="0" borderId="4" xfId="5" applyNumberFormat="1" applyFont="1" applyFill="1" applyBorder="1" applyAlignment="1">
      <alignment horizontal="left"/>
    </xf>
    <xf numFmtId="0" fontId="1" fillId="0" borderId="5" xfId="4" applyBorder="1"/>
    <xf numFmtId="10" fontId="8" fillId="0" borderId="10" xfId="7" applyNumberFormat="1" applyFont="1" applyFill="1" applyBorder="1" applyAlignment="1"/>
    <xf numFmtId="10" fontId="8" fillId="0" borderId="3" xfId="7" applyNumberFormat="1" applyFont="1" applyFill="1" applyBorder="1" applyAlignment="1"/>
    <xf numFmtId="4" fontId="1" fillId="0" borderId="28" xfId="4" applyNumberFormat="1" applyBorder="1"/>
    <xf numFmtId="9" fontId="2" fillId="0" borderId="4" xfId="5" applyFont="1" applyFill="1" applyBorder="1" applyAlignment="1">
      <alignment horizontal="center"/>
    </xf>
    <xf numFmtId="4" fontId="2" fillId="0" borderId="20" xfId="4" applyNumberFormat="1" applyFont="1" applyBorder="1"/>
    <xf numFmtId="4" fontId="2" fillId="0" borderId="21" xfId="0" applyNumberFormat="1" applyFont="1" applyBorder="1" applyAlignment="1">
      <alignment horizontal="center" vertical="center"/>
    </xf>
    <xf numFmtId="4" fontId="1" fillId="0" borderId="22" xfId="0" applyNumberFormat="1" applyFont="1" applyBorder="1" applyAlignment="1">
      <alignment horizontal="center" vertical="center"/>
    </xf>
    <xf numFmtId="166" fontId="1" fillId="0" borderId="28" xfId="4" applyNumberFormat="1" applyBorder="1"/>
    <xf numFmtId="166" fontId="2" fillId="0" borderId="20" xfId="4" applyNumberFormat="1" applyFont="1" applyBorder="1"/>
    <xf numFmtId="4" fontId="1" fillId="0" borderId="20" xfId="4" applyNumberFormat="1" applyBorder="1" applyAlignment="1">
      <alignment horizontal="left"/>
    </xf>
    <xf numFmtId="165" fontId="1" fillId="0" borderId="28" xfId="2" applyNumberFormat="1" applyFont="1" applyFill="1" applyBorder="1" applyAlignment="1">
      <alignment horizontal="center" wrapText="1"/>
    </xf>
    <xf numFmtId="167" fontId="1" fillId="0" borderId="28" xfId="7" applyNumberFormat="1" applyFont="1" applyFill="1" applyBorder="1" applyAlignment="1">
      <alignment horizontal="center"/>
    </xf>
    <xf numFmtId="166" fontId="1" fillId="0" borderId="28" xfId="4" applyNumberFormat="1" applyBorder="1" applyAlignment="1">
      <alignment horizontal="center"/>
    </xf>
    <xf numFmtId="43" fontId="8" fillId="0" borderId="21" xfId="2" applyFont="1" applyFill="1" applyBorder="1" applyAlignment="1"/>
    <xf numFmtId="4" fontId="2" fillId="0" borderId="28" xfId="4" applyNumberFormat="1" applyFont="1" applyBorder="1"/>
    <xf numFmtId="43" fontId="8" fillId="0" borderId="22" xfId="2" applyFont="1" applyFill="1" applyBorder="1" applyAlignment="1"/>
    <xf numFmtId="0" fontId="2" fillId="0" borderId="1" xfId="6" applyFont="1" applyBorder="1" applyAlignment="1">
      <alignment horizontal="left" vertical="top" wrapText="1"/>
    </xf>
    <xf numFmtId="40" fontId="2" fillId="0" borderId="4" xfId="6" applyNumberFormat="1" applyFont="1" applyBorder="1" applyAlignment="1">
      <alignment vertical="top"/>
    </xf>
    <xf numFmtId="4" fontId="2" fillId="0" borderId="13" xfId="2" applyNumberFormat="1" applyFont="1" applyFill="1" applyBorder="1" applyAlignment="1">
      <alignment horizontal="right" vertical="top"/>
    </xf>
    <xf numFmtId="4" fontId="2" fillId="0" borderId="5" xfId="2" applyNumberFormat="1" applyFont="1" applyFill="1" applyBorder="1" applyAlignment="1">
      <alignment horizontal="right" vertical="top"/>
    </xf>
    <xf numFmtId="0" fontId="2" fillId="0" borderId="1" xfId="0" applyFont="1" applyBorder="1" applyAlignment="1">
      <alignment vertical="center" wrapText="1"/>
    </xf>
    <xf numFmtId="0" fontId="1" fillId="0" borderId="1" xfId="6" applyBorder="1" applyAlignment="1">
      <alignment horizontal="center"/>
    </xf>
    <xf numFmtId="0" fontId="13" fillId="0" borderId="0" xfId="0" applyFont="1" applyAlignment="1" applyProtection="1">
      <alignment horizontal="left" vertical="top" wrapText="1"/>
      <protection hidden="1"/>
    </xf>
    <xf numFmtId="0" fontId="14" fillId="0" borderId="0" xfId="0" applyFont="1" applyAlignment="1" applyProtection="1">
      <alignment horizontal="left" vertical="top" wrapText="1"/>
      <protection hidden="1"/>
    </xf>
    <xf numFmtId="0" fontId="12" fillId="0" borderId="1" xfId="0" applyFont="1" applyBorder="1" applyAlignment="1">
      <alignment vertical="center" wrapText="1"/>
    </xf>
    <xf numFmtId="0" fontId="15" fillId="0" borderId="1" xfId="0" applyFont="1" applyBorder="1" applyAlignment="1">
      <alignment vertical="center" wrapText="1"/>
    </xf>
    <xf numFmtId="0" fontId="1" fillId="0" borderId="1" xfId="0" applyFont="1" applyBorder="1" applyAlignment="1">
      <alignment vertical="center" wrapText="1"/>
    </xf>
    <xf numFmtId="0" fontId="2" fillId="0" borderId="27" xfId="6" applyFont="1" applyBorder="1" applyAlignment="1">
      <alignment vertical="top"/>
    </xf>
    <xf numFmtId="0" fontId="2" fillId="0" borderId="27" xfId="6" applyFont="1" applyBorder="1"/>
    <xf numFmtId="4" fontId="2" fillId="0" borderId="27" xfId="6" applyNumberFormat="1" applyFont="1" applyBorder="1"/>
    <xf numFmtId="0" fontId="1" fillId="0" borderId="30" xfId="6" applyBorder="1" applyAlignment="1">
      <alignment vertical="top"/>
    </xf>
    <xf numFmtId="0" fontId="1" fillId="0" borderId="30" xfId="6" applyBorder="1"/>
    <xf numFmtId="40" fontId="1" fillId="0" borderId="30" xfId="6" applyNumberFormat="1" applyBorder="1"/>
    <xf numFmtId="0" fontId="3" fillId="0" borderId="0" xfId="6" applyFont="1" applyAlignment="1">
      <alignment vertical="top"/>
    </xf>
    <xf numFmtId="4" fontId="2" fillId="0" borderId="0" xfId="6" applyNumberFormat="1" applyFont="1"/>
    <xf numFmtId="0" fontId="2" fillId="0" borderId="0" xfId="6" applyFont="1" applyAlignment="1">
      <alignment vertical="top"/>
    </xf>
    <xf numFmtId="4" fontId="2" fillId="0" borderId="12" xfId="2" applyNumberFormat="1" applyFont="1" applyFill="1" applyBorder="1" applyAlignment="1">
      <alignment horizontal="right" vertical="top"/>
    </xf>
    <xf numFmtId="4" fontId="2" fillId="0" borderId="1" xfId="2" applyNumberFormat="1" applyFont="1" applyFill="1" applyBorder="1" applyAlignment="1">
      <alignment horizontal="right" vertical="top"/>
    </xf>
    <xf numFmtId="4" fontId="2" fillId="0" borderId="11" xfId="2" applyNumberFormat="1" applyFont="1" applyFill="1" applyBorder="1" applyAlignment="1">
      <alignment horizontal="right" vertical="top"/>
    </xf>
    <xf numFmtId="0" fontId="1" fillId="0" borderId="17" xfId="6" applyBorder="1" applyAlignment="1">
      <alignment horizontal="center" vertical="top"/>
    </xf>
    <xf numFmtId="0" fontId="2" fillId="0" borderId="31" xfId="6" applyFont="1" applyBorder="1" applyAlignment="1">
      <alignment horizontal="center" vertical="top"/>
    </xf>
    <xf numFmtId="0" fontId="2" fillId="0" borderId="19" xfId="6" applyFont="1" applyBorder="1" applyAlignment="1">
      <alignment horizontal="center" vertical="top"/>
    </xf>
    <xf numFmtId="0" fontId="1" fillId="0" borderId="1" xfId="0" applyFont="1" applyBorder="1" applyAlignment="1">
      <alignment horizontal="center" vertical="center" wrapText="1"/>
    </xf>
    <xf numFmtId="9" fontId="1" fillId="0" borderId="5" xfId="6" applyNumberFormat="1" applyBorder="1" applyAlignment="1">
      <alignment horizontal="center"/>
    </xf>
    <xf numFmtId="0" fontId="3" fillId="0" borderId="9" xfId="4" applyFont="1" applyBorder="1" applyAlignment="1">
      <alignment horizontal="right" wrapText="1"/>
    </xf>
    <xf numFmtId="166" fontId="2" fillId="0" borderId="12" xfId="4" applyNumberFormat="1" applyFont="1" applyBorder="1"/>
    <xf numFmtId="9" fontId="2" fillId="0" borderId="21" xfId="5" applyFont="1" applyFill="1" applyBorder="1" applyAlignment="1">
      <alignment horizontal="center"/>
    </xf>
    <xf numFmtId="166" fontId="2" fillId="3" borderId="4" xfId="4" applyNumberFormat="1" applyFont="1" applyFill="1" applyBorder="1"/>
    <xf numFmtId="166" fontId="2" fillId="3" borderId="10" xfId="4" applyNumberFormat="1" applyFont="1" applyFill="1" applyBorder="1"/>
    <xf numFmtId="166" fontId="2" fillId="0" borderId="1" xfId="4" applyNumberFormat="1" applyFont="1" applyBorder="1"/>
    <xf numFmtId="0" fontId="3" fillId="0" borderId="0" xfId="4" applyFont="1" applyAlignment="1">
      <alignment horizontal="right" wrapText="1"/>
    </xf>
    <xf numFmtId="9" fontId="2" fillId="0" borderId="26" xfId="5" applyFont="1" applyFill="1" applyBorder="1" applyAlignment="1">
      <alignment horizontal="center"/>
    </xf>
    <xf numFmtId="4" fontId="1" fillId="0" borderId="26" xfId="4" applyNumberFormat="1" applyBorder="1"/>
    <xf numFmtId="0" fontId="3" fillId="0" borderId="5" xfId="4" applyFont="1" applyBorder="1" applyAlignment="1">
      <alignment horizontal="right" wrapText="1"/>
    </xf>
    <xf numFmtId="0" fontId="10" fillId="0" borderId="14" xfId="4" applyFont="1" applyBorder="1" applyAlignment="1">
      <alignment wrapText="1"/>
    </xf>
    <xf numFmtId="0" fontId="14" fillId="0" borderId="7" xfId="0" applyFont="1" applyBorder="1" applyAlignment="1" applyProtection="1">
      <alignment horizontal="left" vertical="top" wrapText="1"/>
      <protection hidden="1"/>
    </xf>
    <xf numFmtId="0" fontId="7" fillId="0" borderId="7" xfId="0" applyFont="1" applyBorder="1" applyAlignment="1">
      <alignment horizontal="left" vertical="top" wrapText="1"/>
    </xf>
    <xf numFmtId="0" fontId="1" fillId="0" borderId="7" xfId="0" applyFont="1" applyBorder="1" applyAlignment="1">
      <alignment horizontal="right" vertical="top" wrapText="1"/>
    </xf>
    <xf numFmtId="0" fontId="1" fillId="0" borderId="7" xfId="4" applyBorder="1" applyAlignment="1">
      <alignment horizontal="right" wrapText="1"/>
    </xf>
    <xf numFmtId="0" fontId="1" fillId="0" borderId="18" xfId="6" applyBorder="1" applyAlignment="1">
      <alignment horizontal="center" vertical="top"/>
    </xf>
    <xf numFmtId="0" fontId="1" fillId="0" borderId="32" xfId="6" applyBorder="1" applyAlignment="1">
      <alignment vertical="top"/>
    </xf>
    <xf numFmtId="0" fontId="1" fillId="0" borderId="32" xfId="6" applyBorder="1"/>
    <xf numFmtId="4" fontId="1" fillId="0" borderId="32" xfId="6" applyNumberFormat="1" applyBorder="1"/>
    <xf numFmtId="0" fontId="1" fillId="0" borderId="2" xfId="6" applyBorder="1"/>
    <xf numFmtId="0" fontId="1" fillId="0" borderId="7" xfId="6" applyBorder="1" applyAlignment="1">
      <alignment horizontal="center" vertical="center"/>
    </xf>
    <xf numFmtId="0" fontId="1" fillId="4" borderId="0" xfId="6" applyFill="1" applyAlignment="1">
      <alignment horizontal="center" vertical="top"/>
    </xf>
    <xf numFmtId="0" fontId="1" fillId="4" borderId="0" xfId="6" applyFill="1" applyAlignment="1">
      <alignment horizontal="center" vertical="top" wrapText="1"/>
    </xf>
    <xf numFmtId="49" fontId="1" fillId="4" borderId="0" xfId="6" applyNumberFormat="1" applyFill="1"/>
    <xf numFmtId="4" fontId="1" fillId="4" borderId="0" xfId="6" applyNumberFormat="1" applyFill="1"/>
    <xf numFmtId="0" fontId="1" fillId="4" borderId="0" xfId="6" applyFill="1"/>
    <xf numFmtId="0" fontId="1" fillId="4" borderId="0" xfId="6" applyFill="1" applyAlignment="1">
      <alignment horizontal="left" vertical="top" wrapText="1"/>
    </xf>
    <xf numFmtId="4" fontId="1" fillId="0" borderId="5" xfId="6" applyNumberFormat="1" applyBorder="1" applyAlignment="1">
      <alignment vertical="center"/>
    </xf>
    <xf numFmtId="40" fontId="1" fillId="0" borderId="5" xfId="6" applyNumberFormat="1" applyBorder="1" applyAlignment="1">
      <alignment vertical="center" wrapText="1"/>
    </xf>
    <xf numFmtId="0" fontId="1" fillId="0" borderId="1" xfId="0" applyFont="1" applyBorder="1" applyAlignment="1">
      <alignment horizontal="center" vertical="top" wrapText="1"/>
    </xf>
    <xf numFmtId="0" fontId="1" fillId="0" borderId="25" xfId="0" applyFont="1" applyBorder="1" applyAlignment="1">
      <alignment vertical="center" wrapText="1"/>
    </xf>
    <xf numFmtId="168" fontId="1" fillId="0" borderId="33" xfId="8" applyNumberFormat="1" applyFont="1" applyBorder="1" applyAlignment="1">
      <alignment horizontal="right" vertical="center" wrapText="1"/>
    </xf>
    <xf numFmtId="164" fontId="1" fillId="0" borderId="5" xfId="8" applyFont="1" applyBorder="1" applyAlignment="1">
      <alignment horizontal="center" vertical="center" wrapText="1"/>
    </xf>
    <xf numFmtId="0" fontId="1" fillId="0" borderId="0" xfId="9" applyAlignment="1" applyProtection="1">
      <alignment horizontal="justify" vertical="center" wrapText="1"/>
      <protection hidden="1"/>
    </xf>
    <xf numFmtId="0" fontId="2" fillId="0" borderId="1" xfId="6" applyFont="1" applyBorder="1" applyAlignment="1">
      <alignment vertical="center" wrapText="1"/>
    </xf>
    <xf numFmtId="0" fontId="14" fillId="0" borderId="0" xfId="6" applyFont="1" applyAlignment="1" applyProtection="1">
      <alignment horizontal="left" vertical="top" wrapText="1"/>
      <protection hidden="1"/>
    </xf>
    <xf numFmtId="0" fontId="12" fillId="0" borderId="1" xfId="6" applyFont="1" applyBorder="1" applyAlignment="1">
      <alignment vertical="center" wrapText="1"/>
    </xf>
    <xf numFmtId="0" fontId="15" fillId="0" borderId="1" xfId="6" applyFont="1" applyBorder="1" applyAlignment="1">
      <alignment vertical="center" wrapText="1"/>
    </xf>
    <xf numFmtId="0" fontId="1" fillId="0" borderId="1" xfId="6" applyBorder="1" applyAlignment="1">
      <alignment vertical="center" wrapText="1"/>
    </xf>
    <xf numFmtId="0" fontId="1" fillId="0" borderId="0" xfId="6" applyAlignment="1">
      <alignment horizontal="left" vertical="center" wrapText="1"/>
    </xf>
    <xf numFmtId="4" fontId="1" fillId="0" borderId="5" xfId="2" applyNumberFormat="1" applyBorder="1" applyAlignment="1">
      <alignment horizontal="right" vertical="top"/>
    </xf>
    <xf numFmtId="4" fontId="2" fillId="0" borderId="13" xfId="2" applyNumberFormat="1" applyFont="1" applyBorder="1" applyAlignment="1">
      <alignment horizontal="right" vertical="top"/>
    </xf>
    <xf numFmtId="4" fontId="2" fillId="0" borderId="5" xfId="2" applyNumberFormat="1" applyFont="1" applyBorder="1" applyAlignment="1">
      <alignment horizontal="right" vertical="top"/>
    </xf>
    <xf numFmtId="40" fontId="1" fillId="0" borderId="33" xfId="6" applyNumberFormat="1" applyBorder="1" applyAlignment="1">
      <alignment vertical="center"/>
    </xf>
    <xf numFmtId="164" fontId="0" fillId="0" borderId="34" xfId="0" applyNumberFormat="1" applyBorder="1" applyAlignment="1" applyProtection="1">
      <alignment vertical="center" wrapText="1"/>
      <protection hidden="1"/>
    </xf>
    <xf numFmtId="49" fontId="1" fillId="0" borderId="33" xfId="6" applyNumberFormat="1" applyBorder="1" applyAlignment="1">
      <alignment horizontal="center" vertical="center"/>
    </xf>
    <xf numFmtId="0" fontId="1" fillId="0" borderId="34" xfId="0" applyFont="1" applyBorder="1" applyAlignment="1" applyProtection="1">
      <alignment horizontal="center" vertical="center" wrapText="1"/>
      <protection hidden="1"/>
    </xf>
    <xf numFmtId="0" fontId="1" fillId="0" borderId="33" xfId="0" applyFont="1" applyBorder="1" applyAlignment="1">
      <alignment horizontal="center" vertical="center" wrapText="1"/>
    </xf>
    <xf numFmtId="0" fontId="1" fillId="0" borderId="0" xfId="9" applyAlignment="1" applyProtection="1">
      <alignment horizontal="left" vertical="center" wrapText="1"/>
      <protection hidden="1"/>
    </xf>
    <xf numFmtId="0" fontId="1" fillId="0" borderId="1" xfId="0" applyFont="1" applyBorder="1" applyAlignment="1">
      <alignment horizontal="left" wrapText="1"/>
    </xf>
    <xf numFmtId="0" fontId="3" fillId="0" borderId="9" xfId="4" applyFont="1" applyBorder="1" applyAlignment="1">
      <alignment horizontal="center" wrapText="1"/>
    </xf>
    <xf numFmtId="0" fontId="3" fillId="0" borderId="12" xfId="4" applyFont="1" applyBorder="1" applyAlignment="1">
      <alignment horizontal="center" vertical="center" wrapText="1"/>
    </xf>
    <xf numFmtId="0" fontId="13" fillId="0" borderId="0" xfId="6" applyFont="1" applyAlignment="1" applyProtection="1">
      <alignment horizontal="justify" vertical="center" wrapText="1"/>
      <protection locked="0" hidden="1"/>
    </xf>
    <xf numFmtId="0" fontId="14" fillId="0" borderId="0" xfId="10" applyFont="1" applyAlignment="1" applyProtection="1">
      <alignment horizontal="left" vertical="center" wrapText="1"/>
      <protection locked="0" hidden="1"/>
    </xf>
    <xf numFmtId="0" fontId="1" fillId="0" borderId="0" xfId="0" applyFont="1" applyAlignment="1">
      <alignment horizontal="left" vertical="center" wrapText="1"/>
    </xf>
    <xf numFmtId="0" fontId="1" fillId="0" borderId="7" xfId="0" applyFont="1" applyBorder="1" applyAlignment="1">
      <alignment horizontal="left" vertical="top" wrapText="1"/>
    </xf>
    <xf numFmtId="166" fontId="1" fillId="0" borderId="5" xfId="4" applyNumberFormat="1" applyBorder="1" applyAlignment="1">
      <alignment vertical="center"/>
    </xf>
    <xf numFmtId="4" fontId="2" fillId="2" borderId="4" xfId="4" applyNumberFormat="1" applyFont="1" applyFill="1" applyBorder="1" applyAlignment="1">
      <alignment horizontal="center"/>
    </xf>
    <xf numFmtId="166" fontId="11" fillId="2" borderId="4" xfId="2" applyNumberFormat="1" applyFont="1" applyFill="1" applyBorder="1" applyAlignment="1"/>
    <xf numFmtId="166" fontId="2" fillId="4" borderId="4" xfId="4" applyNumberFormat="1" applyFont="1" applyFill="1" applyBorder="1"/>
    <xf numFmtId="0" fontId="2" fillId="0" borderId="29" xfId="6" applyFont="1" applyBorder="1" applyAlignment="1">
      <alignment horizontal="right" vertical="top"/>
    </xf>
    <xf numFmtId="164" fontId="0" fillId="0" borderId="35" xfId="0" applyNumberFormat="1" applyBorder="1" applyProtection="1">
      <protection hidden="1"/>
    </xf>
    <xf numFmtId="0" fontId="13" fillId="0" borderId="0" xfId="11" applyFont="1" applyAlignment="1" applyProtection="1">
      <alignment horizontal="left" vertical="top" wrapText="1"/>
      <protection hidden="1"/>
    </xf>
    <xf numFmtId="4" fontId="2" fillId="2" borderId="10" xfId="0" applyNumberFormat="1"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3" fontId="2" fillId="2" borderId="19" xfId="4" applyNumberFormat="1" applyFont="1" applyFill="1" applyBorder="1" applyAlignment="1">
      <alignment horizontal="center"/>
    </xf>
    <xf numFmtId="3" fontId="2" fillId="2" borderId="20" xfId="4" applyNumberFormat="1" applyFont="1" applyFill="1" applyBorder="1" applyAlignment="1">
      <alignment horizontal="center"/>
    </xf>
    <xf numFmtId="4" fontId="2" fillId="0" borderId="17" xfId="4" applyNumberFormat="1" applyFont="1" applyBorder="1" applyAlignment="1">
      <alignment horizontal="center" vertical="center" wrapText="1"/>
    </xf>
    <xf numFmtId="4" fontId="2" fillId="0" borderId="21" xfId="4" applyNumberFormat="1" applyFont="1" applyBorder="1" applyAlignment="1">
      <alignment horizontal="center" vertical="center" wrapText="1"/>
    </xf>
    <xf numFmtId="4" fontId="2" fillId="0" borderId="18" xfId="4" applyNumberFormat="1" applyFont="1" applyBorder="1" applyAlignment="1">
      <alignment horizontal="center" vertical="center" wrapText="1"/>
    </xf>
    <xf numFmtId="4" fontId="2" fillId="0" borderId="22" xfId="4" applyNumberFormat="1" applyFont="1" applyBorder="1" applyAlignment="1">
      <alignment horizontal="center" vertical="center" wrapText="1"/>
    </xf>
    <xf numFmtId="4" fontId="2" fillId="0" borderId="9" xfId="4" applyNumberFormat="1" applyFont="1" applyBorder="1" applyAlignment="1">
      <alignment horizontal="center" vertical="center" wrapText="1"/>
    </xf>
    <xf numFmtId="4" fontId="2" fillId="0" borderId="10" xfId="4" applyNumberFormat="1" applyFont="1" applyBorder="1" applyAlignment="1">
      <alignment horizontal="center" vertical="center" wrapText="1"/>
    </xf>
    <xf numFmtId="4" fontId="2" fillId="0" borderId="6" xfId="4" applyNumberFormat="1" applyFont="1" applyBorder="1" applyAlignment="1">
      <alignment horizontal="center" vertical="center" wrapText="1"/>
    </xf>
    <xf numFmtId="4" fontId="2" fillId="0" borderId="3" xfId="4" applyNumberFormat="1" applyFont="1" applyBorder="1" applyAlignment="1">
      <alignment horizontal="center" vertical="center" wrapText="1"/>
    </xf>
  </cellXfs>
  <cellStyles count="12">
    <cellStyle name="Comma" xfId="8" builtinId="3"/>
    <cellStyle name="Comma 2" xfId="1" xr:uid="{00000000-0005-0000-0000-000001000000}"/>
    <cellStyle name="Comma 2 2" xfId="2" xr:uid="{00000000-0005-0000-0000-000002000000}"/>
    <cellStyle name="Normal" xfId="0" builtinId="0"/>
    <cellStyle name="Normal 2" xfId="3" xr:uid="{00000000-0005-0000-0000-000004000000}"/>
    <cellStyle name="Normal 2 2" xfId="6" xr:uid="{00000000-0005-0000-0000-000005000000}"/>
    <cellStyle name="Normal 3" xfId="4" xr:uid="{00000000-0005-0000-0000-000006000000}"/>
    <cellStyle name="Normal_Alterations" xfId="9" xr:uid="{1398B0CC-22B0-424A-8DBD-E8276349599A}"/>
    <cellStyle name="Normal_Earthworks" xfId="11" xr:uid="{DD3407DD-4529-455C-A6CB-502C1D62A436}"/>
    <cellStyle name="Normal_Painting" xfId="10" xr:uid="{C77713AD-9BE7-45BE-8BFA-A1DCC500970E}"/>
    <cellStyle name="Percent" xfId="5" builtinId="5"/>
    <cellStyle name="Percent 2" xfId="7" xr:uid="{00000000-0005-0000-0000-00000B000000}"/>
  </cellStyles>
  <dxfs count="1">
    <dxf>
      <font>
        <color theme="5" tint="0.59996337778862885"/>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1943100</xdr:colOff>
      <xdr:row>5</xdr:row>
      <xdr:rowOff>0</xdr:rowOff>
    </xdr:from>
    <xdr:to>
      <xdr:col>1</xdr:col>
      <xdr:colOff>3000375</xdr:colOff>
      <xdr:row>5</xdr:row>
      <xdr:rowOff>0</xdr:rowOff>
    </xdr:to>
    <xdr:sp macro="" textlink="">
      <xdr:nvSpPr>
        <xdr:cNvPr id="2" name="WordArt 1">
          <a:extLst>
            <a:ext uri="{FF2B5EF4-FFF2-40B4-BE49-F238E27FC236}">
              <a16:creationId xmlns:a16="http://schemas.microsoft.com/office/drawing/2014/main" id="{00000000-0008-0000-0100-000002000000}"/>
            </a:ext>
          </a:extLst>
        </xdr:cNvPr>
        <xdr:cNvSpPr>
          <a:spLocks noChangeArrowheads="1" noChangeShapeType="1" noTextEdit="1"/>
        </xdr:cNvSpPr>
      </xdr:nvSpPr>
      <xdr:spPr bwMode="auto">
        <a:xfrm>
          <a:off x="2514600" y="1066800"/>
          <a:ext cx="1057275" cy="0"/>
        </a:xfrm>
        <a:prstGeom prst="rect">
          <a:avLst/>
        </a:prstGeom>
      </xdr:spPr>
      <xdr:txBody>
        <a:bodyPr wrap="none" fromWordArt="1">
          <a:prstTxWarp prst="textPlain">
            <a:avLst>
              <a:gd name="adj" fmla="val 50000"/>
            </a:avLst>
          </a:prstTxWarp>
        </a:bodyPr>
        <a:lstStyle/>
        <a:p>
          <a:pPr algn="ctr" rtl="0"/>
          <a:r>
            <a:rPr lang="en-ZA" sz="1400" kern="10" spc="0">
              <a:ln w="9525">
                <a:noFill/>
                <a:round/>
                <a:headEnd/>
                <a:tailEnd/>
              </a:ln>
              <a:solidFill>
                <a:srgbClr val="0000FF"/>
              </a:solidFill>
              <a:effectLst>
                <a:outerShdw dist="35921" dir="2700000" algn="ctr" rotWithShape="0">
                  <a:srgbClr val="C0C0C0">
                    <a:alpha val="80000"/>
                  </a:srgbClr>
                </a:outerShdw>
              </a:effectLst>
              <a:latin typeface="Impact"/>
            </a:rPr>
            <a:t>'All in" per metre rates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1943100</xdr:colOff>
      <xdr:row>5</xdr:row>
      <xdr:rowOff>0</xdr:rowOff>
    </xdr:from>
    <xdr:to>
      <xdr:col>1</xdr:col>
      <xdr:colOff>3000375</xdr:colOff>
      <xdr:row>5</xdr:row>
      <xdr:rowOff>0</xdr:rowOff>
    </xdr:to>
    <xdr:sp macro="" textlink="">
      <xdr:nvSpPr>
        <xdr:cNvPr id="2" name="WordArt 1">
          <a:extLst>
            <a:ext uri="{FF2B5EF4-FFF2-40B4-BE49-F238E27FC236}">
              <a16:creationId xmlns:a16="http://schemas.microsoft.com/office/drawing/2014/main" id="{00000000-0008-0000-0400-000002000000}"/>
            </a:ext>
          </a:extLst>
        </xdr:cNvPr>
        <xdr:cNvSpPr>
          <a:spLocks noChangeArrowheads="1" noChangeShapeType="1" noTextEdit="1"/>
        </xdr:cNvSpPr>
      </xdr:nvSpPr>
      <xdr:spPr bwMode="auto">
        <a:xfrm>
          <a:off x="2514600" y="1038225"/>
          <a:ext cx="1057275" cy="0"/>
        </a:xfrm>
        <a:prstGeom prst="rect">
          <a:avLst/>
        </a:prstGeom>
      </xdr:spPr>
      <xdr:txBody>
        <a:bodyPr wrap="none" fromWordArt="1">
          <a:prstTxWarp prst="textPlain">
            <a:avLst>
              <a:gd name="adj" fmla="val 50000"/>
            </a:avLst>
          </a:prstTxWarp>
        </a:bodyPr>
        <a:lstStyle/>
        <a:p>
          <a:pPr algn="ctr" rtl="0"/>
          <a:r>
            <a:rPr lang="en-ZA" sz="1400" kern="10" spc="0">
              <a:ln w="9525">
                <a:noFill/>
                <a:round/>
                <a:headEnd/>
                <a:tailEnd/>
              </a:ln>
              <a:solidFill>
                <a:srgbClr val="0000FF"/>
              </a:solidFill>
              <a:effectLst>
                <a:outerShdw dist="35921" dir="2700000" algn="ctr" rotWithShape="0">
                  <a:srgbClr val="C0C0C0">
                    <a:alpha val="80000"/>
                  </a:srgbClr>
                </a:outerShdw>
              </a:effectLst>
              <a:latin typeface="Impact"/>
            </a:rPr>
            <a:t>'All in" per metre rates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1943100</xdr:colOff>
      <xdr:row>5</xdr:row>
      <xdr:rowOff>0</xdr:rowOff>
    </xdr:from>
    <xdr:to>
      <xdr:col>1</xdr:col>
      <xdr:colOff>3000375</xdr:colOff>
      <xdr:row>5</xdr:row>
      <xdr:rowOff>0</xdr:rowOff>
    </xdr:to>
    <xdr:sp macro="" textlink="">
      <xdr:nvSpPr>
        <xdr:cNvPr id="2" name="WordArt 1">
          <a:extLst>
            <a:ext uri="{FF2B5EF4-FFF2-40B4-BE49-F238E27FC236}">
              <a16:creationId xmlns:a16="http://schemas.microsoft.com/office/drawing/2014/main" id="{57DCE47F-D789-438D-AFCE-41B821582831}"/>
            </a:ext>
          </a:extLst>
        </xdr:cNvPr>
        <xdr:cNvSpPr>
          <a:spLocks noChangeArrowheads="1" noChangeShapeType="1" noTextEdit="1"/>
        </xdr:cNvSpPr>
      </xdr:nvSpPr>
      <xdr:spPr bwMode="auto">
        <a:xfrm>
          <a:off x="2552700" y="1036320"/>
          <a:ext cx="1057275" cy="0"/>
        </a:xfrm>
        <a:prstGeom prst="rect">
          <a:avLst/>
        </a:prstGeom>
      </xdr:spPr>
      <xdr:txBody>
        <a:bodyPr wrap="none" fromWordArt="1">
          <a:prstTxWarp prst="textPlain">
            <a:avLst>
              <a:gd name="adj" fmla="val 50000"/>
            </a:avLst>
          </a:prstTxWarp>
        </a:bodyPr>
        <a:lstStyle/>
        <a:p>
          <a:pPr algn="ctr" rtl="0"/>
          <a:r>
            <a:rPr lang="en-ZA" sz="1400" kern="10" spc="0">
              <a:ln w="9525">
                <a:noFill/>
                <a:round/>
                <a:headEnd/>
                <a:tailEnd/>
              </a:ln>
              <a:solidFill>
                <a:srgbClr val="0000FF"/>
              </a:solidFill>
              <a:effectLst>
                <a:outerShdw dist="35921" dir="2700000" algn="ctr" rotWithShape="0">
                  <a:srgbClr val="C0C0C0">
                    <a:alpha val="80000"/>
                  </a:srgbClr>
                </a:outerShdw>
              </a:effectLst>
              <a:latin typeface="Impact"/>
            </a:rPr>
            <a:t>'All in" per metre rates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1943100</xdr:colOff>
      <xdr:row>5</xdr:row>
      <xdr:rowOff>0</xdr:rowOff>
    </xdr:from>
    <xdr:to>
      <xdr:col>1</xdr:col>
      <xdr:colOff>3000375</xdr:colOff>
      <xdr:row>5</xdr:row>
      <xdr:rowOff>0</xdr:rowOff>
    </xdr:to>
    <xdr:sp macro="" textlink="">
      <xdr:nvSpPr>
        <xdr:cNvPr id="2" name="WordArt 1">
          <a:extLst>
            <a:ext uri="{FF2B5EF4-FFF2-40B4-BE49-F238E27FC236}">
              <a16:creationId xmlns:a16="http://schemas.microsoft.com/office/drawing/2014/main" id="{97C0384B-C77A-40F4-A23B-87F53221AC0C}"/>
            </a:ext>
          </a:extLst>
        </xdr:cNvPr>
        <xdr:cNvSpPr>
          <a:spLocks noChangeArrowheads="1" noChangeShapeType="1" noTextEdit="1"/>
        </xdr:cNvSpPr>
      </xdr:nvSpPr>
      <xdr:spPr bwMode="auto">
        <a:xfrm>
          <a:off x="2552700" y="1036320"/>
          <a:ext cx="1057275" cy="0"/>
        </a:xfrm>
        <a:prstGeom prst="rect">
          <a:avLst/>
        </a:prstGeom>
      </xdr:spPr>
      <xdr:txBody>
        <a:bodyPr wrap="none" fromWordArt="1">
          <a:prstTxWarp prst="textPlain">
            <a:avLst>
              <a:gd name="adj" fmla="val 50000"/>
            </a:avLst>
          </a:prstTxWarp>
        </a:bodyPr>
        <a:lstStyle/>
        <a:p>
          <a:pPr algn="ctr" rtl="0"/>
          <a:r>
            <a:rPr lang="en-ZA" sz="1400" kern="10" spc="0">
              <a:ln w="9525">
                <a:noFill/>
                <a:round/>
                <a:headEnd/>
                <a:tailEnd/>
              </a:ln>
              <a:solidFill>
                <a:srgbClr val="0000FF"/>
              </a:solidFill>
              <a:effectLst>
                <a:outerShdw dist="35921" dir="2700000" algn="ctr" rotWithShape="0">
                  <a:srgbClr val="C0C0C0">
                    <a:alpha val="80000"/>
                  </a:srgbClr>
                </a:outerShdw>
              </a:effectLst>
              <a:latin typeface="Impact"/>
            </a:rPr>
            <a:t>'All in" per metre rates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1943100</xdr:colOff>
      <xdr:row>5</xdr:row>
      <xdr:rowOff>0</xdr:rowOff>
    </xdr:from>
    <xdr:to>
      <xdr:col>1</xdr:col>
      <xdr:colOff>3000375</xdr:colOff>
      <xdr:row>5</xdr:row>
      <xdr:rowOff>0</xdr:rowOff>
    </xdr:to>
    <xdr:sp macro="" textlink="">
      <xdr:nvSpPr>
        <xdr:cNvPr id="2" name="WordArt 1">
          <a:extLst>
            <a:ext uri="{FF2B5EF4-FFF2-40B4-BE49-F238E27FC236}">
              <a16:creationId xmlns:a16="http://schemas.microsoft.com/office/drawing/2014/main" id="{D7585B42-BB9C-4A50-B558-87E17D1F8714}"/>
            </a:ext>
          </a:extLst>
        </xdr:cNvPr>
        <xdr:cNvSpPr>
          <a:spLocks noChangeArrowheads="1" noChangeShapeType="1" noTextEdit="1"/>
        </xdr:cNvSpPr>
      </xdr:nvSpPr>
      <xdr:spPr bwMode="auto">
        <a:xfrm>
          <a:off x="2552700" y="1036320"/>
          <a:ext cx="1057275" cy="0"/>
        </a:xfrm>
        <a:prstGeom prst="rect">
          <a:avLst/>
        </a:prstGeom>
      </xdr:spPr>
      <xdr:txBody>
        <a:bodyPr wrap="none" fromWordArt="1">
          <a:prstTxWarp prst="textPlain">
            <a:avLst>
              <a:gd name="adj" fmla="val 50000"/>
            </a:avLst>
          </a:prstTxWarp>
        </a:bodyPr>
        <a:lstStyle/>
        <a:p>
          <a:pPr algn="ctr" rtl="0"/>
          <a:r>
            <a:rPr lang="en-ZA" sz="1400" kern="10" spc="0">
              <a:ln w="9525">
                <a:noFill/>
                <a:round/>
                <a:headEnd/>
                <a:tailEnd/>
              </a:ln>
              <a:solidFill>
                <a:srgbClr val="0000FF"/>
              </a:solidFill>
              <a:effectLst>
                <a:outerShdw dist="35921" dir="2700000" algn="ctr" rotWithShape="0">
                  <a:srgbClr val="C0C0C0">
                    <a:alpha val="80000"/>
                  </a:srgbClr>
                </a:outerShdw>
              </a:effectLst>
              <a:latin typeface="Impact"/>
            </a:rPr>
            <a:t>'All in" per metre rates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er%20Spin\Documents\600_JOBURG%20PROPERTY%20COMPANY(JPC)\2022-2023%20MEADOWLANDS%20CIVIC%20CENTRE\MASTER%20BILL%20%20OF%20QUANTITY%20_%20BOQ%20_%20MEADOWLANDS%20CIVIC%20CEN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P&amp;G"/>
      <sheetName val="ALTERATIONS"/>
      <sheetName val="BOUNDARY WALL AND FENCING"/>
      <sheetName val="EXTERNAL WORK AND CARPORTS"/>
      <sheetName val="ROOFCOVERING"/>
      <sheetName val="WATERPROOFING"/>
      <sheetName val="PLASTERING"/>
      <sheetName val="PAINTING"/>
      <sheetName val="METALWORK"/>
      <sheetName val="CEILING,PARTITIONS"/>
      <sheetName val="CARPENTRY AND JOINERY"/>
      <sheetName val="PLUMBING AND DRAINAGE"/>
      <sheetName val="IRONMONGERY AND ACCESSORIES"/>
      <sheetName val="GLAZING"/>
      <sheetName val="PROFESSIONAL SERVICES"/>
      <sheetName val="PROVISIONAL SUM"/>
    </sheetNames>
    <sheetDataSet>
      <sheetData sheetId="0"/>
      <sheetData sheetId="1">
        <row r="2">
          <cell r="E2" t="str">
            <v>BOQ</v>
          </cell>
          <cell r="F2"/>
        </row>
        <row r="3">
          <cell r="E3" t="str">
            <v>RAND VALUE - ZAR R</v>
          </cell>
          <cell r="F3"/>
        </row>
        <row r="4">
          <cell r="E4"/>
          <cell r="F4"/>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249977111117893"/>
    <pageSetUpPr fitToPage="1"/>
  </sheetPr>
  <dimension ref="A1:D45"/>
  <sheetViews>
    <sheetView showZeros="0" tabSelected="1" view="pageBreakPreview" topLeftCell="A17" zoomScaleSheetLayoutView="100" workbookViewId="0">
      <selection activeCell="A26" sqref="A26"/>
    </sheetView>
  </sheetViews>
  <sheetFormatPr defaultColWidth="9.1328125" defaultRowHeight="12.75" x14ac:dyDescent="0.35"/>
  <cols>
    <col min="1" max="1" width="60.53125" style="2" bestFit="1" customWidth="1"/>
    <col min="2" max="2" width="3.1328125" style="5" customWidth="1"/>
    <col min="3" max="3" width="30.1328125" style="74" customWidth="1"/>
    <col min="4" max="4" width="8.1328125" style="5" bestFit="1" customWidth="1"/>
    <col min="5" max="6" width="9.1328125" style="74"/>
    <col min="7" max="8" width="11.53125" style="74" bestFit="1" customWidth="1"/>
    <col min="9" max="16384" width="9.1328125" style="74"/>
  </cols>
  <sheetData>
    <row r="1" spans="1:4" ht="13.15" thickBot="1" x14ac:dyDescent="0.4"/>
    <row r="2" spans="1:4" ht="13.5" thickBot="1" x14ac:dyDescent="0.45">
      <c r="A2" s="98"/>
      <c r="B2" s="99"/>
      <c r="C2" s="269" t="s">
        <v>115</v>
      </c>
      <c r="D2" s="172"/>
    </row>
    <row r="3" spans="1:4" ht="29.45" customHeight="1" x14ac:dyDescent="0.4">
      <c r="A3" s="262" t="str">
        <f>'P&amp;G'!B3</f>
        <v>PARKHURST BOWLING CLUB REFURBISHMENT AND SITE CLEARANCE WORKS</v>
      </c>
      <c r="B3" s="94"/>
      <c r="C3" s="275" t="s">
        <v>68</v>
      </c>
      <c r="D3" s="173"/>
    </row>
    <row r="4" spans="1:4" s="75" customFormat="1" ht="13.5" thickBot="1" x14ac:dyDescent="0.45">
      <c r="A4" s="84"/>
      <c r="B4" s="85"/>
      <c r="C4" s="276"/>
      <c r="D4" s="174"/>
    </row>
    <row r="5" spans="1:4" x14ac:dyDescent="0.35">
      <c r="A5" s="83"/>
      <c r="B5" s="76"/>
      <c r="C5" s="112"/>
      <c r="D5" s="175"/>
    </row>
    <row r="6" spans="1:4" s="77" customFormat="1" ht="13.15" x14ac:dyDescent="0.4">
      <c r="A6" s="86" t="s">
        <v>11</v>
      </c>
      <c r="B6" s="76"/>
      <c r="C6" s="165"/>
      <c r="D6" s="175"/>
    </row>
    <row r="7" spans="1:4" s="77" customFormat="1" ht="13.15" x14ac:dyDescent="0.4">
      <c r="A7" s="87" t="s">
        <v>38</v>
      </c>
      <c r="B7" s="76"/>
      <c r="C7" s="112">
        <f>'P&amp;G'!F146</f>
        <v>0</v>
      </c>
      <c r="D7" s="175"/>
    </row>
    <row r="8" spans="1:4" s="77" customFormat="1" ht="13.15" x14ac:dyDescent="0.4">
      <c r="A8" s="87" t="s">
        <v>39</v>
      </c>
      <c r="B8" s="76"/>
      <c r="C8" s="112">
        <f>'P&amp;G'!F147</f>
        <v>0</v>
      </c>
      <c r="D8" s="175"/>
    </row>
    <row r="9" spans="1:4" s="77" customFormat="1" ht="13.5" thickBot="1" x14ac:dyDescent="0.45">
      <c r="A9" s="86"/>
      <c r="B9" s="76"/>
      <c r="C9" s="112"/>
      <c r="D9" s="175"/>
    </row>
    <row r="10" spans="1:4" s="77" customFormat="1" ht="13.5" thickBot="1" x14ac:dyDescent="0.45">
      <c r="A10" s="88" t="s">
        <v>34</v>
      </c>
      <c r="B10" s="80"/>
      <c r="C10" s="271">
        <f>SUM(C5:C9)</f>
        <v>0</v>
      </c>
      <c r="D10" s="176"/>
    </row>
    <row r="11" spans="1:4" ht="13.5" thickBot="1" x14ac:dyDescent="0.45">
      <c r="A11" s="222" t="s">
        <v>114</v>
      </c>
      <c r="B11" s="79"/>
      <c r="C11" s="166"/>
      <c r="D11" s="177"/>
    </row>
    <row r="12" spans="1:4" ht="13.8" customHeight="1" x14ac:dyDescent="0.35">
      <c r="A12" s="89"/>
      <c r="B12" s="78"/>
      <c r="C12" s="167"/>
      <c r="D12" s="170"/>
    </row>
    <row r="13" spans="1:4" s="77" customFormat="1" ht="13.8" customHeight="1" x14ac:dyDescent="0.4">
      <c r="A13" s="86" t="str">
        <f>ALTERATIONS!B7</f>
        <v>SECTION NO 2 - ALTERATIONS</v>
      </c>
      <c r="B13" s="104"/>
      <c r="C13" s="112"/>
      <c r="D13" s="178"/>
    </row>
    <row r="14" spans="1:4" s="77" customFormat="1" ht="13.8" customHeight="1" x14ac:dyDescent="0.4">
      <c r="A14" s="87" t="str">
        <f>ALTERATIONS!B9</f>
        <v>BILL NO 1 - ALTERATIONS</v>
      </c>
      <c r="B14" s="76"/>
      <c r="C14" s="112">
        <f>ALTERATIONS!F43</f>
        <v>0</v>
      </c>
      <c r="D14" s="179"/>
    </row>
    <row r="15" spans="1:4" s="77" customFormat="1" ht="13.8" customHeight="1" x14ac:dyDescent="0.4">
      <c r="A15" s="86"/>
      <c r="B15" s="97"/>
      <c r="C15" s="112"/>
      <c r="D15" s="180"/>
    </row>
    <row r="16" spans="1:4" s="77" customFormat="1" ht="13.8" customHeight="1" x14ac:dyDescent="0.4">
      <c r="A16" s="86" t="str">
        <f>EARTHWORKS!B7</f>
        <v>SECTION NO 3 - EARTHWORKS</v>
      </c>
      <c r="B16" s="104"/>
      <c r="C16" s="112"/>
      <c r="D16" s="178"/>
    </row>
    <row r="17" spans="1:4" s="77" customFormat="1" ht="13.8" customHeight="1" x14ac:dyDescent="0.4">
      <c r="A17" s="87" t="str">
        <f>EARTHWORKS!B57</f>
        <v>BILL NO 1 - EARTHWORKS</v>
      </c>
      <c r="B17" s="76"/>
      <c r="C17" s="112">
        <f>EARTHWORKS!F58</f>
        <v>0</v>
      </c>
      <c r="D17" s="179"/>
    </row>
    <row r="18" spans="1:4" s="77" customFormat="1" ht="13.8" customHeight="1" x14ac:dyDescent="0.4">
      <c r="A18" s="87"/>
      <c r="B18" s="105"/>
      <c r="C18" s="112"/>
      <c r="D18" s="179"/>
    </row>
    <row r="19" spans="1:4" s="77" customFormat="1" ht="13.8" customHeight="1" x14ac:dyDescent="0.4">
      <c r="A19" s="86" t="str">
        <f>FENCING!B7</f>
        <v>SECTION NO 4 - FENCING</v>
      </c>
      <c r="B19" s="97"/>
      <c r="C19" s="112"/>
      <c r="D19" s="180"/>
    </row>
    <row r="20" spans="1:4" s="77" customFormat="1" ht="13.8" customHeight="1" x14ac:dyDescent="0.4">
      <c r="A20" s="87" t="str">
        <f>FENCING!B9</f>
        <v>BILL NO 1 - FENCING</v>
      </c>
      <c r="B20" s="106"/>
      <c r="C20" s="112">
        <f>FENCING!F43</f>
        <v>0</v>
      </c>
      <c r="D20" s="179"/>
    </row>
    <row r="21" spans="1:4" s="77" customFormat="1" ht="13.8" customHeight="1" x14ac:dyDescent="0.4">
      <c r="A21" s="86"/>
      <c r="B21" s="97"/>
      <c r="C21" s="112"/>
      <c r="D21" s="180"/>
    </row>
    <row r="22" spans="1:4" s="77" customFormat="1" ht="13.8" customHeight="1" x14ac:dyDescent="0.4">
      <c r="A22" s="86" t="str">
        <f>'PROVISIONAL SUM'!B7</f>
        <v xml:space="preserve">SECTION NO 5 - PROVISIONAL SUMS </v>
      </c>
      <c r="B22" s="97"/>
      <c r="C22" s="112"/>
      <c r="D22" s="180"/>
    </row>
    <row r="23" spans="1:4" s="77" customFormat="1" ht="13.8" customHeight="1" x14ac:dyDescent="0.4">
      <c r="A23" s="87" t="str">
        <f>'PROVISIONAL SUM'!B9</f>
        <v>BILL NO 1 - PROVISIONAL SUMS</v>
      </c>
      <c r="B23" s="107"/>
      <c r="C23" s="112">
        <f>'PROVISIONAL SUM'!F47</f>
        <v>0</v>
      </c>
      <c r="D23" s="179"/>
    </row>
    <row r="24" spans="1:4" s="77" customFormat="1" ht="13.8" customHeight="1" x14ac:dyDescent="0.4">
      <c r="A24" s="87"/>
      <c r="B24" s="97"/>
      <c r="C24" s="112"/>
      <c r="D24" s="180"/>
    </row>
    <row r="25" spans="1:4" s="77" customFormat="1" ht="13.15" x14ac:dyDescent="0.4">
      <c r="A25" s="87"/>
      <c r="B25" s="107"/>
      <c r="C25" s="112"/>
      <c r="D25" s="179"/>
    </row>
    <row r="26" spans="1:4" s="77" customFormat="1" ht="13.5" thickBot="1" x14ac:dyDescent="0.45">
      <c r="A26" s="86"/>
      <c r="B26" s="97"/>
      <c r="C26" s="112"/>
      <c r="D26" s="180"/>
    </row>
    <row r="27" spans="1:4" s="77" customFormat="1" ht="13.5" thickBot="1" x14ac:dyDescent="0.45">
      <c r="A27" s="88" t="s">
        <v>63</v>
      </c>
      <c r="B27" s="80"/>
      <c r="C27" s="215"/>
      <c r="D27" s="171">
        <f>SUM(D12:D26)</f>
        <v>0</v>
      </c>
    </row>
    <row r="28" spans="1:4" s="77" customFormat="1" ht="13.15" x14ac:dyDescent="0.4">
      <c r="A28" s="212"/>
      <c r="B28" s="213"/>
      <c r="C28" s="216"/>
      <c r="D28" s="214"/>
    </row>
    <row r="29" spans="1:4" s="77" customFormat="1" ht="13.15" x14ac:dyDescent="0.4">
      <c r="A29" s="223" t="s">
        <v>64</v>
      </c>
      <c r="B29" s="217"/>
      <c r="C29" s="221"/>
      <c r="D29" s="219"/>
    </row>
    <row r="30" spans="1:4" s="77" customFormat="1" ht="38.25" x14ac:dyDescent="0.4">
      <c r="A30" s="224" t="s">
        <v>66</v>
      </c>
      <c r="B30" s="217"/>
      <c r="C30" s="218"/>
      <c r="D30" s="219"/>
    </row>
    <row r="31" spans="1:4" x14ac:dyDescent="0.35">
      <c r="A31" s="225" t="s">
        <v>65</v>
      </c>
      <c r="B31" s="78"/>
      <c r="C31" s="112"/>
      <c r="D31" s="220"/>
    </row>
    <row r="32" spans="1:4" ht="13.15" thickBot="1" x14ac:dyDescent="0.4">
      <c r="A32" s="225"/>
      <c r="B32" s="78"/>
      <c r="C32" s="112"/>
      <c r="D32" s="170"/>
    </row>
    <row r="33" spans="1:4" ht="13.5" thickBot="1" x14ac:dyDescent="0.45">
      <c r="A33" s="88" t="s">
        <v>63</v>
      </c>
      <c r="B33" s="80"/>
      <c r="C33" s="215"/>
      <c r="D33" s="171">
        <f>SUM(D18:D32)</f>
        <v>0</v>
      </c>
    </row>
    <row r="34" spans="1:4" x14ac:dyDescent="0.35">
      <c r="A34" s="225"/>
      <c r="B34" s="78"/>
      <c r="C34" s="112"/>
      <c r="D34" s="170"/>
    </row>
    <row r="35" spans="1:4" ht="13.15" x14ac:dyDescent="0.35">
      <c r="A35" s="223" t="s">
        <v>140</v>
      </c>
      <c r="B35" s="78"/>
      <c r="C35" s="112"/>
      <c r="D35" s="170"/>
    </row>
    <row r="36" spans="1:4" x14ac:dyDescent="0.35">
      <c r="A36" s="224"/>
      <c r="B36" s="78"/>
      <c r="C36" s="112"/>
      <c r="D36" s="170"/>
    </row>
    <row r="37" spans="1:4" ht="25.5" x14ac:dyDescent="0.35">
      <c r="A37" s="267" t="s">
        <v>141</v>
      </c>
      <c r="B37" s="78"/>
      <c r="C37" s="268">
        <v>464523.72</v>
      </c>
      <c r="D37" s="170"/>
    </row>
    <row r="38" spans="1:4" x14ac:dyDescent="0.35">
      <c r="A38" s="225"/>
      <c r="B38" s="78"/>
      <c r="C38" s="112"/>
      <c r="D38" s="170"/>
    </row>
    <row r="39" spans="1:4" x14ac:dyDescent="0.35">
      <c r="A39" s="225"/>
      <c r="B39" s="78"/>
      <c r="C39" s="112"/>
      <c r="D39" s="170"/>
    </row>
    <row r="40" spans="1:4" ht="13.15" thickBot="1" x14ac:dyDescent="0.4">
      <c r="A40" s="225"/>
      <c r="B40" s="78"/>
      <c r="C40" s="112"/>
      <c r="D40" s="170"/>
    </row>
    <row r="41" spans="1:4" ht="13.5" thickBot="1" x14ac:dyDescent="0.45">
      <c r="A41" s="88" t="s">
        <v>63</v>
      </c>
      <c r="B41" s="80"/>
      <c r="C41" s="215"/>
      <c r="D41" s="171">
        <f>SUM(D18:D40)</f>
        <v>0</v>
      </c>
    </row>
    <row r="42" spans="1:4" s="77" customFormat="1" ht="13.15" x14ac:dyDescent="0.4">
      <c r="A42" s="96"/>
      <c r="B42" s="108"/>
      <c r="C42" s="168"/>
      <c r="D42" s="181"/>
    </row>
    <row r="43" spans="1:4" s="81" customFormat="1" ht="13.15" x14ac:dyDescent="0.4">
      <c r="A43" s="226" t="s">
        <v>67</v>
      </c>
      <c r="B43" s="82"/>
      <c r="C43" s="112">
        <f>SUM(C41*15%)</f>
        <v>0</v>
      </c>
      <c r="D43" s="182"/>
    </row>
    <row r="44" spans="1:4" ht="13.15" thickBot="1" x14ac:dyDescent="0.4">
      <c r="A44" s="95"/>
      <c r="B44" s="109"/>
      <c r="C44" s="169"/>
      <c r="D44" s="183"/>
    </row>
    <row r="45" spans="1:4" s="81" customFormat="1" ht="15.4" thickBot="1" x14ac:dyDescent="0.45">
      <c r="A45" s="110" t="s">
        <v>95</v>
      </c>
      <c r="B45" s="111"/>
      <c r="C45" s="270">
        <f>C41+C43</f>
        <v>0</v>
      </c>
      <c r="D45" s="172"/>
    </row>
  </sheetData>
  <autoFilter ref="A3:D45" xr:uid="{00000000-0009-0000-0000-000000000000}"/>
  <mergeCells count="1">
    <mergeCell ref="C3:C4"/>
  </mergeCells>
  <conditionalFormatting sqref="C45">
    <cfRule type="expression" dxfId="0" priority="2">
      <formula>#REF!="ERROR - CHECK FORMULAS"</formula>
    </cfRule>
  </conditionalFormatting>
  <printOptions horizontalCentered="1"/>
  <pageMargins left="0.196850393700787" right="0.196850393700787" top="0.39370078740157499" bottom="0.39370078740157499" header="0.196850393700787" footer="0.196850393700787"/>
  <pageSetup paperSize="9" fitToHeight="0" orientation="portrait" r:id="rId1"/>
  <headerFooter alignWithMargins="0">
    <oddHeader xml:space="preserve">&amp;RJoburg Property Company-Igano Group - PARKHURST BOWLING CLUB REFURBISHMENT AND SITE CLEARANCE WORKS </oddHeader>
    <oddFooter>&amp;CPage &amp;P of &amp;N&amp;R&amp;A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39997558519241921"/>
    <pageSetUpPr fitToPage="1"/>
  </sheetPr>
  <dimension ref="A1:G150"/>
  <sheetViews>
    <sheetView showZeros="0" view="pageBreakPreview" zoomScaleNormal="85" zoomScaleSheetLayoutView="100" workbookViewId="0">
      <pane xSplit="7" ySplit="5" topLeftCell="H110" activePane="bottomRight" state="frozen"/>
      <selection activeCell="B41" sqref="B41"/>
      <selection pane="topRight" activeCell="B41" sqref="B41"/>
      <selection pane="bottomLeft" activeCell="B41" sqref="B41"/>
      <selection pane="bottomRight" activeCell="E116" sqref="E116"/>
    </sheetView>
  </sheetViews>
  <sheetFormatPr defaultColWidth="9.1328125" defaultRowHeight="12.75" x14ac:dyDescent="0.35"/>
  <cols>
    <col min="1" max="1" width="8.86328125" style="1" customWidth="1"/>
    <col min="2" max="2" width="60.86328125" style="2" customWidth="1"/>
    <col min="3" max="3" width="6.86328125" style="3" customWidth="1"/>
    <col min="4" max="4" width="13.33203125" style="3" customWidth="1"/>
    <col min="5" max="5" width="19.46484375" style="4" customWidth="1"/>
    <col min="6" max="6" width="20" style="5" customWidth="1"/>
    <col min="7" max="7" width="1.53125" style="3" bestFit="1" customWidth="1"/>
    <col min="8" max="16384" width="9.1328125" style="74"/>
  </cols>
  <sheetData>
    <row r="1" spans="1:7" s="20" customFormat="1" ht="13.15" thickBot="1" x14ac:dyDescent="0.4">
      <c r="A1" s="72"/>
      <c r="B1" s="101"/>
      <c r="C1" s="73"/>
      <c r="D1" s="73"/>
      <c r="E1" s="145"/>
      <c r="G1" s="73"/>
    </row>
    <row r="2" spans="1:7" s="20" customFormat="1" ht="13.5" thickBot="1" x14ac:dyDescent="0.45">
      <c r="A2" s="72"/>
      <c r="B2" s="71"/>
      <c r="C2" s="73"/>
      <c r="D2" s="134"/>
      <c r="E2" s="277" t="s">
        <v>44</v>
      </c>
      <c r="F2" s="278"/>
      <c r="G2" s="73"/>
    </row>
    <row r="3" spans="1:7" s="32" customFormat="1" ht="25.25" customHeight="1" x14ac:dyDescent="0.4">
      <c r="A3" s="21"/>
      <c r="B3" s="263" t="s">
        <v>116</v>
      </c>
      <c r="C3" s="22"/>
      <c r="D3" s="143"/>
      <c r="E3" s="279" t="s">
        <v>45</v>
      </c>
      <c r="F3" s="280"/>
      <c r="G3" s="129"/>
    </row>
    <row r="4" spans="1:7" s="44" customFormat="1" ht="13.5" customHeight="1" thickBot="1" x14ac:dyDescent="0.45">
      <c r="A4" s="23" t="s">
        <v>0</v>
      </c>
      <c r="B4" s="102"/>
      <c r="C4" s="24" t="s">
        <v>0</v>
      </c>
      <c r="D4" s="144"/>
      <c r="E4" s="281"/>
      <c r="F4" s="282"/>
      <c r="G4" s="130"/>
    </row>
    <row r="5" spans="1:7" s="103" customFormat="1" ht="25.5" customHeight="1" thickBot="1" x14ac:dyDescent="0.4">
      <c r="A5" s="45" t="s">
        <v>1</v>
      </c>
      <c r="B5" s="46" t="s">
        <v>2</v>
      </c>
      <c r="C5" s="47" t="s">
        <v>3</v>
      </c>
      <c r="D5" s="135" t="s">
        <v>4</v>
      </c>
      <c r="E5" s="90" t="s">
        <v>5</v>
      </c>
      <c r="F5" s="91" t="s">
        <v>6</v>
      </c>
      <c r="G5" s="131"/>
    </row>
    <row r="6" spans="1:7" s="20" customFormat="1" ht="13.15" x14ac:dyDescent="0.4">
      <c r="A6" s="49"/>
      <c r="B6" s="50"/>
      <c r="C6" s="51"/>
      <c r="D6" s="117"/>
      <c r="E6" s="92"/>
      <c r="F6" s="93"/>
      <c r="G6" s="132"/>
    </row>
    <row r="7" spans="1:7" ht="13.15" x14ac:dyDescent="0.35">
      <c r="A7" s="6" t="s">
        <v>0</v>
      </c>
      <c r="B7" s="18" t="s">
        <v>11</v>
      </c>
      <c r="C7" s="7"/>
      <c r="D7" s="138"/>
      <c r="E7" s="146"/>
      <c r="F7" s="8"/>
      <c r="G7" s="141"/>
    </row>
    <row r="8" spans="1:7" x14ac:dyDescent="0.35">
      <c r="A8" s="10"/>
      <c r="B8" s="19"/>
      <c r="C8" s="9"/>
      <c r="D8" s="139"/>
      <c r="E8" s="146"/>
      <c r="F8" s="8"/>
      <c r="G8" s="142"/>
    </row>
    <row r="9" spans="1:7" ht="13.15" x14ac:dyDescent="0.35">
      <c r="A9" s="6" t="s">
        <v>0</v>
      </c>
      <c r="B9" s="18" t="s">
        <v>38</v>
      </c>
      <c r="C9" s="7" t="s">
        <v>0</v>
      </c>
      <c r="D9" s="138"/>
      <c r="E9" s="146"/>
      <c r="F9" s="8"/>
      <c r="G9" s="141"/>
    </row>
    <row r="10" spans="1:7" x14ac:dyDescent="0.35">
      <c r="A10" s="10"/>
      <c r="B10" s="19"/>
      <c r="C10" s="9"/>
      <c r="D10" s="139"/>
      <c r="E10" s="146"/>
      <c r="F10" s="8"/>
      <c r="G10" s="142"/>
    </row>
    <row r="11" spans="1:7" ht="13.15" x14ac:dyDescent="0.35">
      <c r="A11" s="10" t="s">
        <v>0</v>
      </c>
      <c r="B11" s="68" t="s">
        <v>12</v>
      </c>
      <c r="C11" s="9" t="s">
        <v>0</v>
      </c>
      <c r="D11" s="139"/>
      <c r="E11" s="146"/>
      <c r="F11" s="8"/>
      <c r="G11" s="142"/>
    </row>
    <row r="12" spans="1:7" x14ac:dyDescent="0.35">
      <c r="A12" s="10"/>
      <c r="B12" s="19"/>
      <c r="C12" s="9"/>
      <c r="D12" s="139"/>
      <c r="E12" s="146"/>
      <c r="F12" s="8"/>
      <c r="G12" s="142"/>
    </row>
    <row r="13" spans="1:7" ht="13.15" x14ac:dyDescent="0.35">
      <c r="A13" s="10" t="s">
        <v>0</v>
      </c>
      <c r="B13" s="68" t="s">
        <v>29</v>
      </c>
      <c r="C13" s="9"/>
      <c r="D13" s="139"/>
      <c r="E13" s="146"/>
      <c r="F13" s="8"/>
      <c r="G13" s="142"/>
    </row>
    <row r="14" spans="1:7" x14ac:dyDescent="0.35">
      <c r="A14" s="10"/>
      <c r="B14" s="19"/>
      <c r="C14" s="9"/>
      <c r="D14" s="139"/>
      <c r="E14" s="146"/>
      <c r="F14" s="8"/>
      <c r="G14" s="142"/>
    </row>
    <row r="15" spans="1:7" x14ac:dyDescent="0.35">
      <c r="A15" s="10" t="s">
        <v>14</v>
      </c>
      <c r="B15" s="19" t="s">
        <v>40</v>
      </c>
      <c r="C15" s="148" t="s">
        <v>15</v>
      </c>
      <c r="D15" s="149">
        <v>1</v>
      </c>
      <c r="E15" s="150"/>
      <c r="F15" s="63">
        <f>E15*D15</f>
        <v>0</v>
      </c>
    </row>
    <row r="16" spans="1:7" x14ac:dyDescent="0.35">
      <c r="A16" s="10"/>
      <c r="B16" s="19"/>
      <c r="C16" s="148"/>
      <c r="D16" s="149"/>
      <c r="E16" s="62"/>
      <c r="F16" s="63"/>
    </row>
    <row r="17" spans="1:6" ht="13.15" x14ac:dyDescent="0.35">
      <c r="A17" s="10" t="s">
        <v>0</v>
      </c>
      <c r="B17" s="68" t="s">
        <v>16</v>
      </c>
      <c r="C17" s="148" t="s">
        <v>0</v>
      </c>
      <c r="D17" s="149"/>
      <c r="E17" s="151"/>
      <c r="F17" s="63"/>
    </row>
    <row r="18" spans="1:6" x14ac:dyDescent="0.35">
      <c r="A18" s="10"/>
      <c r="B18" s="19"/>
      <c r="C18" s="148"/>
      <c r="D18" s="149"/>
      <c r="E18" s="151"/>
      <c r="F18" s="63"/>
    </row>
    <row r="19" spans="1:6" x14ac:dyDescent="0.35">
      <c r="A19" s="10">
        <f>A15+1</f>
        <v>2</v>
      </c>
      <c r="B19" s="19" t="s">
        <v>17</v>
      </c>
      <c r="C19" s="148" t="s">
        <v>15</v>
      </c>
      <c r="D19" s="149">
        <v>1</v>
      </c>
      <c r="E19" s="151"/>
      <c r="F19" s="152" t="s">
        <v>10</v>
      </c>
    </row>
    <row r="20" spans="1:6" x14ac:dyDescent="0.35">
      <c r="A20" s="10"/>
      <c r="B20" s="19"/>
      <c r="C20" s="148"/>
      <c r="D20" s="149"/>
      <c r="E20" s="151"/>
      <c r="F20" s="63"/>
    </row>
    <row r="21" spans="1:6" x14ac:dyDescent="0.35">
      <c r="A21" s="10">
        <f>A19+1</f>
        <v>3</v>
      </c>
      <c r="B21" s="19" t="s">
        <v>18</v>
      </c>
      <c r="C21" s="148" t="s">
        <v>15</v>
      </c>
      <c r="D21" s="149">
        <v>1</v>
      </c>
      <c r="E21" s="151"/>
      <c r="F21" s="152" t="s">
        <v>10</v>
      </c>
    </row>
    <row r="22" spans="1:6" x14ac:dyDescent="0.35">
      <c r="A22" s="10"/>
      <c r="B22" s="19"/>
      <c r="C22" s="148"/>
      <c r="D22" s="149"/>
      <c r="E22" s="151"/>
      <c r="F22" s="63"/>
    </row>
    <row r="23" spans="1:6" x14ac:dyDescent="0.35">
      <c r="A23" s="10"/>
      <c r="B23" s="69" t="s">
        <v>19</v>
      </c>
      <c r="C23" s="148" t="s">
        <v>0</v>
      </c>
      <c r="D23" s="149"/>
      <c r="E23" s="151"/>
      <c r="F23" s="63"/>
    </row>
    <row r="24" spans="1:6" x14ac:dyDescent="0.35">
      <c r="A24" s="10"/>
      <c r="B24" s="19"/>
      <c r="C24" s="148"/>
      <c r="D24" s="149"/>
      <c r="E24" s="151"/>
      <c r="F24" s="63"/>
    </row>
    <row r="25" spans="1:6" x14ac:dyDescent="0.35">
      <c r="A25" s="10">
        <v>4</v>
      </c>
      <c r="B25" s="19" t="s">
        <v>20</v>
      </c>
      <c r="C25" s="148" t="s">
        <v>15</v>
      </c>
      <c r="D25" s="149">
        <v>1</v>
      </c>
      <c r="E25" s="151"/>
      <c r="F25" s="152" t="s">
        <v>10</v>
      </c>
    </row>
    <row r="26" spans="1:6" x14ac:dyDescent="0.35">
      <c r="A26" s="10"/>
      <c r="B26" s="19"/>
      <c r="C26" s="148"/>
      <c r="D26" s="149"/>
      <c r="E26" s="151"/>
      <c r="F26" s="63"/>
    </row>
    <row r="27" spans="1:6" x14ac:dyDescent="0.35">
      <c r="A27" s="10">
        <f>A25+1</f>
        <v>5</v>
      </c>
      <c r="B27" s="19" t="s">
        <v>21</v>
      </c>
      <c r="C27" s="148" t="s">
        <v>15</v>
      </c>
      <c r="D27" s="149">
        <v>1</v>
      </c>
      <c r="E27" s="151"/>
      <c r="F27" s="152" t="s">
        <v>10</v>
      </c>
    </row>
    <row r="28" spans="1:6" x14ac:dyDescent="0.35">
      <c r="A28" s="10"/>
      <c r="B28" s="19"/>
      <c r="C28" s="148"/>
      <c r="D28" s="149"/>
      <c r="E28" s="151"/>
      <c r="F28" s="63"/>
    </row>
    <row r="29" spans="1:6" x14ac:dyDescent="0.35">
      <c r="A29" s="10">
        <v>6</v>
      </c>
      <c r="B29" s="19" t="s">
        <v>22</v>
      </c>
      <c r="C29" s="148" t="s">
        <v>15</v>
      </c>
      <c r="D29" s="149">
        <v>1</v>
      </c>
      <c r="E29" s="151"/>
      <c r="F29" s="152" t="s">
        <v>10</v>
      </c>
    </row>
    <row r="30" spans="1:6" x14ac:dyDescent="0.35">
      <c r="A30" s="10"/>
      <c r="B30" s="19"/>
      <c r="C30" s="148"/>
      <c r="D30" s="149"/>
      <c r="E30" s="151"/>
      <c r="F30" s="63"/>
    </row>
    <row r="31" spans="1:6" x14ac:dyDescent="0.35">
      <c r="A31" s="10">
        <f>A29+1</f>
        <v>7</v>
      </c>
      <c r="B31" s="19" t="s">
        <v>23</v>
      </c>
      <c r="C31" s="148" t="s">
        <v>15</v>
      </c>
      <c r="D31" s="149">
        <v>1</v>
      </c>
      <c r="E31" s="62"/>
      <c r="F31" s="152" t="s">
        <v>10</v>
      </c>
    </row>
    <row r="32" spans="1:6" x14ac:dyDescent="0.35">
      <c r="A32" s="10"/>
      <c r="B32" s="19"/>
      <c r="C32" s="148"/>
      <c r="D32" s="149"/>
      <c r="E32" s="151"/>
      <c r="F32" s="63"/>
    </row>
    <row r="33" spans="1:6" x14ac:dyDescent="0.35">
      <c r="A33" s="10">
        <f>A31+1</f>
        <v>8</v>
      </c>
      <c r="B33" s="19" t="s">
        <v>24</v>
      </c>
      <c r="C33" s="148" t="s">
        <v>15</v>
      </c>
      <c r="D33" s="149">
        <v>1</v>
      </c>
      <c r="E33" s="151"/>
      <c r="F33" s="152" t="s">
        <v>10</v>
      </c>
    </row>
    <row r="34" spans="1:6" x14ac:dyDescent="0.35">
      <c r="A34" s="10"/>
      <c r="B34" s="19"/>
      <c r="C34" s="148"/>
      <c r="D34" s="149"/>
      <c r="E34" s="151"/>
      <c r="F34" s="63"/>
    </row>
    <row r="35" spans="1:6" x14ac:dyDescent="0.35">
      <c r="A35" s="10">
        <f>A33+1</f>
        <v>9</v>
      </c>
      <c r="B35" s="19" t="s">
        <v>25</v>
      </c>
      <c r="C35" s="148" t="s">
        <v>15</v>
      </c>
      <c r="D35" s="149">
        <v>1</v>
      </c>
      <c r="E35" s="151"/>
      <c r="F35" s="152" t="s">
        <v>10</v>
      </c>
    </row>
    <row r="36" spans="1:6" x14ac:dyDescent="0.35">
      <c r="A36" s="10"/>
      <c r="B36" s="19"/>
      <c r="C36" s="148"/>
      <c r="D36" s="149"/>
      <c r="E36" s="151"/>
      <c r="F36" s="63"/>
    </row>
    <row r="37" spans="1:6" x14ac:dyDescent="0.35">
      <c r="A37" s="10">
        <f>A35+1</f>
        <v>10</v>
      </c>
      <c r="B37" s="19" t="s">
        <v>26</v>
      </c>
      <c r="C37" s="148" t="s">
        <v>15</v>
      </c>
      <c r="D37" s="149">
        <v>1</v>
      </c>
      <c r="E37" s="151"/>
      <c r="F37" s="152" t="s">
        <v>10</v>
      </c>
    </row>
    <row r="38" spans="1:6" x14ac:dyDescent="0.35">
      <c r="A38" s="10"/>
      <c r="B38" s="19"/>
      <c r="C38" s="148"/>
      <c r="D38" s="149"/>
      <c r="E38" s="151"/>
      <c r="F38" s="63"/>
    </row>
    <row r="39" spans="1:6" x14ac:dyDescent="0.35">
      <c r="A39" s="10">
        <f>A37+1</f>
        <v>11</v>
      </c>
      <c r="B39" s="19" t="s">
        <v>27</v>
      </c>
      <c r="C39" s="148" t="s">
        <v>15</v>
      </c>
      <c r="D39" s="149">
        <v>1</v>
      </c>
      <c r="E39" s="151"/>
      <c r="F39" s="152" t="s">
        <v>10</v>
      </c>
    </row>
    <row r="40" spans="1:6" x14ac:dyDescent="0.35">
      <c r="A40" s="10"/>
      <c r="B40" s="19"/>
      <c r="C40" s="148"/>
      <c r="D40" s="149"/>
      <c r="E40" s="151"/>
      <c r="F40" s="63"/>
    </row>
    <row r="41" spans="1:6" x14ac:dyDescent="0.35">
      <c r="A41" s="10">
        <v>12</v>
      </c>
      <c r="B41" s="19" t="s">
        <v>30</v>
      </c>
      <c r="C41" s="148" t="s">
        <v>15</v>
      </c>
      <c r="D41" s="149">
        <v>1</v>
      </c>
      <c r="E41" s="151"/>
      <c r="F41" s="152" t="s">
        <v>10</v>
      </c>
    </row>
    <row r="42" spans="1:6" x14ac:dyDescent="0.35">
      <c r="A42" s="10"/>
      <c r="B42" s="19"/>
      <c r="C42" s="148"/>
      <c r="D42" s="149"/>
      <c r="E42" s="151"/>
      <c r="F42" s="63"/>
    </row>
    <row r="43" spans="1:6" x14ac:dyDescent="0.35">
      <c r="A43" s="10">
        <v>13</v>
      </c>
      <c r="B43" s="19" t="s">
        <v>31</v>
      </c>
      <c r="C43" s="148" t="s">
        <v>15</v>
      </c>
      <c r="D43" s="149">
        <v>1</v>
      </c>
      <c r="E43" s="151"/>
      <c r="F43" s="152" t="s">
        <v>10</v>
      </c>
    </row>
    <row r="44" spans="1:6" x14ac:dyDescent="0.35">
      <c r="A44" s="10"/>
      <c r="B44" s="19"/>
      <c r="C44" s="148"/>
      <c r="D44" s="149"/>
      <c r="E44" s="151"/>
      <c r="F44" s="63"/>
    </row>
    <row r="45" spans="1:6" x14ac:dyDescent="0.35">
      <c r="A45" s="10"/>
      <c r="B45" s="19" t="s">
        <v>32</v>
      </c>
      <c r="C45" s="148" t="s">
        <v>15</v>
      </c>
      <c r="D45" s="149">
        <v>1</v>
      </c>
      <c r="E45" s="151"/>
      <c r="F45" s="152" t="s">
        <v>10</v>
      </c>
    </row>
    <row r="46" spans="1:6" x14ac:dyDescent="0.35">
      <c r="A46" s="10"/>
      <c r="B46" s="19"/>
      <c r="C46" s="148"/>
      <c r="D46" s="149"/>
      <c r="E46" s="151"/>
      <c r="F46" s="63"/>
    </row>
    <row r="47" spans="1:6" x14ac:dyDescent="0.35">
      <c r="A47" s="10"/>
      <c r="B47" s="70" t="s">
        <v>35</v>
      </c>
      <c r="C47" s="148" t="s">
        <v>15</v>
      </c>
      <c r="D47" s="149">
        <v>1</v>
      </c>
      <c r="E47" s="151"/>
      <c r="F47" s="152" t="s">
        <v>10</v>
      </c>
    </row>
    <row r="48" spans="1:6" x14ac:dyDescent="0.35">
      <c r="A48" s="10"/>
      <c r="B48" s="19"/>
      <c r="C48" s="148"/>
      <c r="D48" s="149"/>
      <c r="E48" s="151"/>
      <c r="F48" s="63"/>
    </row>
    <row r="49" spans="1:7" x14ac:dyDescent="0.35">
      <c r="A49" s="10"/>
      <c r="B49" s="70" t="s">
        <v>36</v>
      </c>
      <c r="C49" s="148" t="s">
        <v>15</v>
      </c>
      <c r="D49" s="149">
        <v>1</v>
      </c>
      <c r="E49" s="151"/>
      <c r="F49" s="152" t="s">
        <v>10</v>
      </c>
    </row>
    <row r="50" spans="1:7" x14ac:dyDescent="0.35">
      <c r="A50" s="10"/>
      <c r="B50" s="19"/>
      <c r="C50" s="148"/>
      <c r="D50" s="149"/>
      <c r="E50" s="151"/>
      <c r="F50" s="63"/>
    </row>
    <row r="51" spans="1:7" x14ac:dyDescent="0.35">
      <c r="A51" s="10"/>
      <c r="B51" s="70" t="s">
        <v>37</v>
      </c>
      <c r="C51" s="148" t="s">
        <v>15</v>
      </c>
      <c r="D51" s="149">
        <v>1</v>
      </c>
      <c r="E51" s="151"/>
      <c r="F51" s="152" t="s">
        <v>10</v>
      </c>
    </row>
    <row r="52" spans="1:7" x14ac:dyDescent="0.35">
      <c r="A52" s="10"/>
      <c r="B52" s="70"/>
      <c r="C52" s="148"/>
      <c r="D52" s="149"/>
      <c r="E52" s="151"/>
      <c r="F52" s="152"/>
    </row>
    <row r="53" spans="1:7" x14ac:dyDescent="0.35">
      <c r="A53" s="10">
        <v>14</v>
      </c>
      <c r="B53" s="19" t="s">
        <v>41</v>
      </c>
      <c r="C53" s="148" t="s">
        <v>15</v>
      </c>
      <c r="D53" s="149">
        <v>1</v>
      </c>
      <c r="E53" s="151"/>
      <c r="F53" s="152" t="s">
        <v>10</v>
      </c>
    </row>
    <row r="54" spans="1:7" x14ac:dyDescent="0.35">
      <c r="A54" s="10"/>
      <c r="B54" s="19"/>
      <c r="C54" s="148"/>
      <c r="D54" s="149"/>
      <c r="E54" s="151"/>
      <c r="F54" s="152"/>
    </row>
    <row r="55" spans="1:7" x14ac:dyDescent="0.35">
      <c r="A55" s="10">
        <f>A53+1</f>
        <v>15</v>
      </c>
      <c r="B55" s="19" t="s">
        <v>28</v>
      </c>
      <c r="C55" s="148" t="s">
        <v>15</v>
      </c>
      <c r="D55" s="149">
        <v>1</v>
      </c>
      <c r="E55" s="151"/>
      <c r="F55" s="152" t="s">
        <v>10</v>
      </c>
    </row>
    <row r="56" spans="1:7" x14ac:dyDescent="0.35">
      <c r="A56" s="10"/>
      <c r="B56" s="19"/>
      <c r="C56" s="148"/>
      <c r="D56" s="149"/>
      <c r="E56" s="151"/>
      <c r="F56" s="152"/>
    </row>
    <row r="57" spans="1:7" ht="13.15" thickBot="1" x14ac:dyDescent="0.4">
      <c r="A57" s="10"/>
      <c r="B57" s="19"/>
      <c r="C57" s="148"/>
      <c r="D57" s="149"/>
      <c r="E57" s="151"/>
      <c r="F57" s="152"/>
    </row>
    <row r="58" spans="1:7" ht="13.5" thickBot="1" x14ac:dyDescent="0.45">
      <c r="A58" s="11"/>
      <c r="B58" s="66" t="s">
        <v>9</v>
      </c>
      <c r="C58" s="154"/>
      <c r="D58" s="155"/>
      <c r="E58" s="156"/>
      <c r="F58" s="100">
        <f>SUM(F7:F57)</f>
        <v>0</v>
      </c>
      <c r="G58" s="133"/>
    </row>
    <row r="59" spans="1:7" ht="13.15" x14ac:dyDescent="0.4">
      <c r="A59" s="10"/>
      <c r="B59" s="19"/>
      <c r="C59" s="148"/>
      <c r="D59" s="149"/>
      <c r="E59" s="153"/>
      <c r="F59" s="113"/>
    </row>
    <row r="60" spans="1:7" ht="13.15" x14ac:dyDescent="0.35">
      <c r="A60" s="10" t="s">
        <v>0</v>
      </c>
      <c r="B60" s="18" t="str">
        <f>B7</f>
        <v>SECTION NO 1 - P&amp;G</v>
      </c>
      <c r="C60" s="148" t="s">
        <v>0</v>
      </c>
      <c r="D60" s="149"/>
      <c r="E60" s="151"/>
      <c r="F60" s="63"/>
    </row>
    <row r="61" spans="1:7" x14ac:dyDescent="0.35">
      <c r="A61" s="10"/>
      <c r="B61" s="19"/>
      <c r="C61" s="148"/>
      <c r="D61" s="149"/>
      <c r="E61" s="151"/>
      <c r="F61" s="63"/>
    </row>
    <row r="62" spans="1:7" ht="13.15" x14ac:dyDescent="0.4">
      <c r="A62" s="6" t="s">
        <v>0</v>
      </c>
      <c r="B62" s="18" t="s">
        <v>39</v>
      </c>
      <c r="C62" s="157" t="s">
        <v>0</v>
      </c>
      <c r="D62" s="158"/>
      <c r="E62" s="151"/>
      <c r="F62" s="63"/>
      <c r="G62" s="159"/>
    </row>
    <row r="63" spans="1:7" x14ac:dyDescent="0.35">
      <c r="A63" s="10"/>
      <c r="B63" s="19"/>
      <c r="C63" s="148"/>
      <c r="D63" s="149"/>
      <c r="E63" s="151"/>
      <c r="F63" s="63"/>
    </row>
    <row r="64" spans="1:7" ht="13.15" x14ac:dyDescent="0.35">
      <c r="A64" s="10" t="s">
        <v>0</v>
      </c>
      <c r="B64" s="68" t="str">
        <f>B11</f>
        <v>PRELIMINARY AND GENERAL</v>
      </c>
      <c r="C64" s="148" t="s">
        <v>0</v>
      </c>
      <c r="D64" s="149"/>
      <c r="E64" s="151"/>
      <c r="F64" s="63"/>
    </row>
    <row r="65" spans="1:6" x14ac:dyDescent="0.35">
      <c r="A65" s="10"/>
      <c r="B65" s="19"/>
      <c r="C65" s="148"/>
      <c r="D65" s="149"/>
      <c r="E65" s="151"/>
      <c r="F65" s="63"/>
    </row>
    <row r="66" spans="1:6" ht="13.15" x14ac:dyDescent="0.35">
      <c r="A66" s="10" t="s">
        <v>0</v>
      </c>
      <c r="B66" s="68" t="s">
        <v>13</v>
      </c>
      <c r="C66" s="148"/>
      <c r="D66" s="149"/>
      <c r="E66" s="151"/>
      <c r="F66" s="63"/>
    </row>
    <row r="67" spans="1:6" x14ac:dyDescent="0.35">
      <c r="A67" s="10"/>
      <c r="B67" s="19"/>
      <c r="C67" s="148"/>
      <c r="D67" s="149"/>
      <c r="E67" s="151"/>
      <c r="F67" s="63"/>
    </row>
    <row r="68" spans="1:6" x14ac:dyDescent="0.35">
      <c r="A68" s="10"/>
      <c r="B68" s="19" t="s">
        <v>42</v>
      </c>
      <c r="C68" s="148"/>
      <c r="D68" s="149"/>
      <c r="E68" s="151"/>
      <c r="F68" s="63"/>
    </row>
    <row r="69" spans="1:6" x14ac:dyDescent="0.35">
      <c r="A69" s="10">
        <v>1</v>
      </c>
      <c r="B69" s="19" t="s">
        <v>43</v>
      </c>
      <c r="C69" s="148" t="s">
        <v>15</v>
      </c>
      <c r="D69" s="149">
        <v>1</v>
      </c>
      <c r="E69" s="151"/>
      <c r="F69" s="152">
        <f>E69*D69</f>
        <v>0</v>
      </c>
    </row>
    <row r="70" spans="1:6" x14ac:dyDescent="0.35">
      <c r="A70" s="10"/>
      <c r="B70" s="19"/>
      <c r="C70" s="148"/>
      <c r="D70" s="149"/>
      <c r="E70" s="151"/>
      <c r="F70" s="63"/>
    </row>
    <row r="71" spans="1:6" x14ac:dyDescent="0.35">
      <c r="A71" s="10">
        <v>2</v>
      </c>
      <c r="B71" s="19" t="s">
        <v>74</v>
      </c>
      <c r="C71" s="148" t="s">
        <v>15</v>
      </c>
      <c r="D71" s="149">
        <v>1</v>
      </c>
      <c r="E71" s="151"/>
      <c r="F71" s="152" t="s">
        <v>10</v>
      </c>
    </row>
    <row r="72" spans="1:6" x14ac:dyDescent="0.35">
      <c r="A72" s="10"/>
      <c r="B72" s="19"/>
      <c r="C72" s="148"/>
      <c r="D72" s="149"/>
      <c r="E72" s="151"/>
      <c r="F72" s="63"/>
    </row>
    <row r="73" spans="1:6" x14ac:dyDescent="0.35">
      <c r="A73" s="10">
        <v>3</v>
      </c>
      <c r="B73" s="19" t="s">
        <v>75</v>
      </c>
      <c r="C73" s="148" t="s">
        <v>15</v>
      </c>
      <c r="D73" s="149">
        <v>1</v>
      </c>
      <c r="E73" s="151"/>
      <c r="F73" s="152" t="s">
        <v>10</v>
      </c>
    </row>
    <row r="74" spans="1:6" x14ac:dyDescent="0.35">
      <c r="A74" s="10"/>
      <c r="B74" s="19"/>
      <c r="C74" s="148"/>
      <c r="D74" s="149"/>
      <c r="E74" s="151"/>
      <c r="F74" s="63"/>
    </row>
    <row r="75" spans="1:6" x14ac:dyDescent="0.35">
      <c r="A75" s="10">
        <v>4</v>
      </c>
      <c r="B75" s="19" t="s">
        <v>76</v>
      </c>
      <c r="C75" s="148" t="s">
        <v>15</v>
      </c>
      <c r="D75" s="149">
        <v>1</v>
      </c>
      <c r="E75" s="151"/>
      <c r="F75" s="152" t="s">
        <v>10</v>
      </c>
    </row>
    <row r="76" spans="1:6" x14ac:dyDescent="0.35">
      <c r="A76" s="10"/>
      <c r="B76" s="19"/>
      <c r="C76" s="148"/>
      <c r="D76" s="149"/>
      <c r="E76" s="151"/>
      <c r="F76" s="63"/>
    </row>
    <row r="77" spans="1:6" x14ac:dyDescent="0.35">
      <c r="A77" s="10">
        <v>5</v>
      </c>
      <c r="B77" s="19" t="s">
        <v>77</v>
      </c>
      <c r="C77" s="148" t="s">
        <v>15</v>
      </c>
      <c r="D77" s="149">
        <v>1</v>
      </c>
      <c r="E77" s="62"/>
      <c r="F77" s="152" t="s">
        <v>10</v>
      </c>
    </row>
    <row r="78" spans="1:6" x14ac:dyDescent="0.35">
      <c r="A78" s="10"/>
      <c r="B78" s="19"/>
      <c r="C78" s="148"/>
      <c r="D78" s="149"/>
      <c r="E78" s="151"/>
      <c r="F78" s="63"/>
    </row>
    <row r="79" spans="1:6" x14ac:dyDescent="0.35">
      <c r="A79" s="10">
        <v>6</v>
      </c>
      <c r="B79" s="19" t="s">
        <v>78</v>
      </c>
      <c r="C79" s="148" t="s">
        <v>15</v>
      </c>
      <c r="D79" s="149">
        <v>1</v>
      </c>
      <c r="E79" s="151"/>
      <c r="F79" s="152" t="s">
        <v>10</v>
      </c>
    </row>
    <row r="80" spans="1:6" x14ac:dyDescent="0.35">
      <c r="A80" s="10"/>
      <c r="B80" s="19"/>
      <c r="C80" s="148"/>
      <c r="D80" s="149"/>
      <c r="E80" s="151"/>
      <c r="F80" s="63"/>
    </row>
    <row r="81" spans="1:6" x14ac:dyDescent="0.35">
      <c r="A81" s="10">
        <v>7</v>
      </c>
      <c r="B81" s="19" t="s">
        <v>79</v>
      </c>
      <c r="C81" s="148" t="s">
        <v>15</v>
      </c>
      <c r="D81" s="149">
        <v>1</v>
      </c>
      <c r="E81" s="151"/>
      <c r="F81" s="152" t="s">
        <v>10</v>
      </c>
    </row>
    <row r="82" spans="1:6" x14ac:dyDescent="0.35">
      <c r="A82" s="10"/>
      <c r="B82" s="19"/>
      <c r="C82" s="148"/>
      <c r="D82" s="149"/>
      <c r="E82" s="151"/>
      <c r="F82" s="63"/>
    </row>
    <row r="83" spans="1:6" x14ac:dyDescent="0.35">
      <c r="A83" s="10">
        <v>8</v>
      </c>
      <c r="B83" s="19" t="s">
        <v>80</v>
      </c>
      <c r="C83" s="148" t="s">
        <v>15</v>
      </c>
      <c r="D83" s="149">
        <v>1</v>
      </c>
      <c r="E83" s="151"/>
      <c r="F83" s="152" t="s">
        <v>10</v>
      </c>
    </row>
    <row r="84" spans="1:6" x14ac:dyDescent="0.35">
      <c r="A84" s="10"/>
      <c r="B84" s="19"/>
      <c r="C84" s="148"/>
      <c r="D84" s="149"/>
      <c r="E84" s="151"/>
      <c r="F84" s="63"/>
    </row>
    <row r="85" spans="1:6" x14ac:dyDescent="0.35">
      <c r="A85" s="10">
        <v>9</v>
      </c>
      <c r="B85" s="19" t="s">
        <v>81</v>
      </c>
      <c r="C85" s="148" t="s">
        <v>15</v>
      </c>
      <c r="D85" s="149">
        <v>1</v>
      </c>
      <c r="E85" s="151"/>
      <c r="F85" s="152" t="s">
        <v>10</v>
      </c>
    </row>
    <row r="86" spans="1:6" x14ac:dyDescent="0.35">
      <c r="A86" s="10"/>
      <c r="B86" s="19"/>
      <c r="C86" s="148"/>
      <c r="D86" s="149"/>
      <c r="E86" s="151"/>
      <c r="F86" s="63"/>
    </row>
    <row r="87" spans="1:6" x14ac:dyDescent="0.35">
      <c r="A87" s="10">
        <v>10</v>
      </c>
      <c r="B87" s="19" t="s">
        <v>82</v>
      </c>
      <c r="C87" s="148" t="s">
        <v>15</v>
      </c>
      <c r="D87" s="149">
        <v>1</v>
      </c>
      <c r="E87" s="151"/>
      <c r="F87" s="152" t="s">
        <v>10</v>
      </c>
    </row>
    <row r="88" spans="1:6" x14ac:dyDescent="0.35">
      <c r="A88" s="10"/>
      <c r="B88" s="19"/>
      <c r="C88" s="148"/>
      <c r="D88" s="149"/>
      <c r="E88" s="151"/>
      <c r="F88" s="63"/>
    </row>
    <row r="89" spans="1:6" x14ac:dyDescent="0.35">
      <c r="A89" s="10">
        <v>11</v>
      </c>
      <c r="B89" s="19" t="s">
        <v>83</v>
      </c>
      <c r="C89" s="148" t="s">
        <v>15</v>
      </c>
      <c r="D89" s="149">
        <v>1</v>
      </c>
      <c r="E89" s="151"/>
      <c r="F89" s="152" t="s">
        <v>10</v>
      </c>
    </row>
    <row r="90" spans="1:6" x14ac:dyDescent="0.35">
      <c r="A90" s="10"/>
      <c r="B90" s="19"/>
      <c r="C90" s="148"/>
      <c r="D90" s="149"/>
      <c r="E90" s="151"/>
      <c r="F90" s="63"/>
    </row>
    <row r="91" spans="1:6" x14ac:dyDescent="0.35">
      <c r="A91" s="10">
        <v>12</v>
      </c>
      <c r="B91" s="19" t="s">
        <v>84</v>
      </c>
      <c r="C91" s="148" t="s">
        <v>15</v>
      </c>
      <c r="D91" s="149">
        <v>1</v>
      </c>
      <c r="E91" s="151"/>
      <c r="F91" s="152" t="s">
        <v>10</v>
      </c>
    </row>
    <row r="92" spans="1:6" x14ac:dyDescent="0.35">
      <c r="A92" s="10"/>
      <c r="B92" s="19"/>
      <c r="C92" s="148"/>
      <c r="D92" s="149"/>
      <c r="E92" s="151"/>
      <c r="F92" s="63"/>
    </row>
    <row r="93" spans="1:6" x14ac:dyDescent="0.35">
      <c r="A93" s="10">
        <v>13</v>
      </c>
      <c r="B93" s="19" t="s">
        <v>85</v>
      </c>
      <c r="C93" s="148" t="s">
        <v>15</v>
      </c>
      <c r="D93" s="149">
        <v>1</v>
      </c>
      <c r="E93" s="151"/>
      <c r="F93" s="152" t="s">
        <v>10</v>
      </c>
    </row>
    <row r="94" spans="1:6" x14ac:dyDescent="0.35">
      <c r="A94" s="10"/>
      <c r="B94" s="19"/>
      <c r="C94" s="148"/>
      <c r="D94" s="149"/>
      <c r="E94" s="151"/>
      <c r="F94" s="63"/>
    </row>
    <row r="95" spans="1:6" x14ac:dyDescent="0.35">
      <c r="A95" s="10">
        <v>14</v>
      </c>
      <c r="B95" s="19" t="s">
        <v>94</v>
      </c>
      <c r="C95" s="148" t="s">
        <v>15</v>
      </c>
      <c r="D95" s="149">
        <v>1</v>
      </c>
      <c r="E95" s="151"/>
      <c r="F95" s="152" t="s">
        <v>10</v>
      </c>
    </row>
    <row r="96" spans="1:6" x14ac:dyDescent="0.35">
      <c r="A96" s="10"/>
      <c r="B96" s="19"/>
      <c r="C96" s="148"/>
      <c r="D96" s="149"/>
      <c r="E96" s="151"/>
      <c r="F96" s="63"/>
    </row>
    <row r="97" spans="1:6" x14ac:dyDescent="0.35">
      <c r="A97" s="10">
        <v>15</v>
      </c>
      <c r="B97" s="19" t="s">
        <v>86</v>
      </c>
      <c r="C97" s="148" t="s">
        <v>15</v>
      </c>
      <c r="D97" s="149">
        <v>1</v>
      </c>
      <c r="E97" s="151"/>
      <c r="F97" s="152" t="s">
        <v>10</v>
      </c>
    </row>
    <row r="98" spans="1:6" x14ac:dyDescent="0.35">
      <c r="A98" s="10"/>
      <c r="B98" s="19"/>
      <c r="C98" s="148"/>
      <c r="D98" s="149"/>
      <c r="E98" s="151"/>
      <c r="F98" s="63"/>
    </row>
    <row r="99" spans="1:6" x14ac:dyDescent="0.35">
      <c r="A99" s="10">
        <v>16</v>
      </c>
      <c r="B99" s="19" t="s">
        <v>87</v>
      </c>
      <c r="C99" s="148" t="s">
        <v>15</v>
      </c>
      <c r="D99" s="149">
        <v>1</v>
      </c>
      <c r="E99" s="151"/>
      <c r="F99" s="152" t="s">
        <v>10</v>
      </c>
    </row>
    <row r="100" spans="1:6" x14ac:dyDescent="0.35">
      <c r="A100" s="10"/>
      <c r="B100" s="19"/>
      <c r="C100" s="148"/>
      <c r="D100" s="149"/>
      <c r="E100" s="151"/>
      <c r="F100" s="63"/>
    </row>
    <row r="101" spans="1:6" x14ac:dyDescent="0.35">
      <c r="A101" s="10">
        <v>17</v>
      </c>
      <c r="B101" s="19" t="s">
        <v>88</v>
      </c>
      <c r="C101" s="148" t="s">
        <v>15</v>
      </c>
      <c r="D101" s="149">
        <v>1</v>
      </c>
      <c r="E101" s="151"/>
      <c r="F101" s="152" t="s">
        <v>10</v>
      </c>
    </row>
    <row r="102" spans="1:6" x14ac:dyDescent="0.35">
      <c r="A102" s="10"/>
      <c r="B102" s="19"/>
      <c r="C102" s="148"/>
      <c r="D102" s="149"/>
      <c r="E102" s="151"/>
      <c r="F102" s="63"/>
    </row>
    <row r="103" spans="1:6" x14ac:dyDescent="0.35">
      <c r="A103" s="10">
        <v>18</v>
      </c>
      <c r="B103" s="19" t="s">
        <v>89</v>
      </c>
      <c r="C103" s="148" t="s">
        <v>15</v>
      </c>
      <c r="D103" s="149">
        <v>1</v>
      </c>
      <c r="E103" s="151"/>
      <c r="F103" s="152" t="s">
        <v>10</v>
      </c>
    </row>
    <row r="104" spans="1:6" x14ac:dyDescent="0.35">
      <c r="A104" s="10"/>
      <c r="B104" s="19"/>
      <c r="C104" s="148"/>
      <c r="D104" s="149"/>
      <c r="E104" s="151"/>
      <c r="F104" s="63"/>
    </row>
    <row r="105" spans="1:6" x14ac:dyDescent="0.35">
      <c r="A105" s="10">
        <v>19</v>
      </c>
      <c r="B105" s="19" t="s">
        <v>90</v>
      </c>
      <c r="C105" s="148" t="s">
        <v>15</v>
      </c>
      <c r="D105" s="149">
        <v>1</v>
      </c>
      <c r="E105" s="151"/>
      <c r="F105" s="152" t="s">
        <v>10</v>
      </c>
    </row>
    <row r="106" spans="1:6" x14ac:dyDescent="0.35">
      <c r="A106" s="10"/>
      <c r="B106" s="19"/>
      <c r="C106" s="148"/>
      <c r="D106" s="149"/>
      <c r="E106" s="151"/>
      <c r="F106" s="63"/>
    </row>
    <row r="107" spans="1:6" x14ac:dyDescent="0.35">
      <c r="A107" s="10">
        <v>20</v>
      </c>
      <c r="B107" s="19" t="s">
        <v>91</v>
      </c>
      <c r="C107" s="148" t="s">
        <v>15</v>
      </c>
      <c r="D107" s="149">
        <v>1</v>
      </c>
      <c r="E107" s="151"/>
      <c r="F107" s="152" t="s">
        <v>10</v>
      </c>
    </row>
    <row r="108" spans="1:6" x14ac:dyDescent="0.35">
      <c r="A108" s="10"/>
      <c r="B108" s="19"/>
      <c r="C108" s="148"/>
      <c r="D108" s="149"/>
      <c r="E108" s="151"/>
      <c r="F108" s="63"/>
    </row>
    <row r="109" spans="1:6" x14ac:dyDescent="0.35">
      <c r="A109" s="10">
        <v>21</v>
      </c>
      <c r="B109" s="19" t="s">
        <v>92</v>
      </c>
      <c r="C109" s="148" t="s">
        <v>15</v>
      </c>
      <c r="D109" s="149">
        <v>1</v>
      </c>
      <c r="E109" s="151"/>
      <c r="F109" s="152" t="s">
        <v>10</v>
      </c>
    </row>
    <row r="110" spans="1:6" x14ac:dyDescent="0.35">
      <c r="A110" s="10"/>
      <c r="B110" s="19"/>
      <c r="C110" s="148"/>
      <c r="D110" s="149"/>
      <c r="E110" s="151"/>
      <c r="F110" s="63"/>
    </row>
    <row r="111" spans="1:6" x14ac:dyDescent="0.35">
      <c r="A111" s="10">
        <v>22</v>
      </c>
      <c r="B111" s="19" t="s">
        <v>93</v>
      </c>
      <c r="C111" s="148" t="s">
        <v>15</v>
      </c>
      <c r="D111" s="149">
        <v>1</v>
      </c>
      <c r="E111" s="151"/>
      <c r="F111" s="152" t="s">
        <v>10</v>
      </c>
    </row>
    <row r="112" spans="1:6" x14ac:dyDescent="0.35">
      <c r="A112" s="10"/>
      <c r="B112" s="19"/>
      <c r="C112" s="148"/>
      <c r="D112" s="149"/>
      <c r="E112" s="151"/>
      <c r="F112" s="63"/>
    </row>
    <row r="113" spans="1:6" x14ac:dyDescent="0.35">
      <c r="A113" s="10"/>
      <c r="B113" s="19"/>
      <c r="C113" s="148"/>
      <c r="D113" s="149"/>
      <c r="E113" s="151"/>
      <c r="F113" s="63"/>
    </row>
    <row r="114" spans="1:6" x14ac:dyDescent="0.35">
      <c r="A114" s="10"/>
      <c r="B114" s="19"/>
      <c r="C114" s="148"/>
      <c r="D114" s="149"/>
      <c r="E114" s="151"/>
      <c r="F114" s="63"/>
    </row>
    <row r="115" spans="1:6" x14ac:dyDescent="0.35">
      <c r="A115" s="10"/>
      <c r="B115" s="19"/>
      <c r="C115" s="148"/>
      <c r="D115" s="149"/>
      <c r="E115" s="151"/>
      <c r="F115" s="63"/>
    </row>
    <row r="116" spans="1:6" x14ac:dyDescent="0.35">
      <c r="A116" s="10"/>
      <c r="B116" s="19"/>
      <c r="C116" s="148"/>
      <c r="D116" s="149"/>
      <c r="E116" s="151"/>
      <c r="F116" s="63"/>
    </row>
    <row r="117" spans="1:6" x14ac:dyDescent="0.35">
      <c r="A117" s="10"/>
      <c r="B117" s="19"/>
      <c r="C117" s="148"/>
      <c r="D117" s="149"/>
      <c r="E117" s="151"/>
      <c r="F117" s="63"/>
    </row>
    <row r="118" spans="1:6" x14ac:dyDescent="0.35">
      <c r="A118" s="10"/>
      <c r="B118" s="19"/>
      <c r="C118" s="148"/>
      <c r="D118" s="149"/>
      <c r="E118" s="151"/>
      <c r="F118" s="63"/>
    </row>
    <row r="119" spans="1:6" x14ac:dyDescent="0.35">
      <c r="A119" s="10"/>
      <c r="B119" s="19"/>
      <c r="C119" s="148"/>
      <c r="D119" s="149"/>
      <c r="E119" s="151"/>
      <c r="F119" s="63"/>
    </row>
    <row r="120" spans="1:6" x14ac:dyDescent="0.35">
      <c r="A120" s="10"/>
      <c r="B120" s="19"/>
      <c r="C120" s="148"/>
      <c r="D120" s="149"/>
      <c r="E120" s="151"/>
      <c r="F120" s="63"/>
    </row>
    <row r="121" spans="1:6" x14ac:dyDescent="0.35">
      <c r="A121" s="10"/>
      <c r="B121" s="19"/>
      <c r="C121" s="148"/>
      <c r="D121" s="149"/>
      <c r="E121" s="151"/>
      <c r="F121" s="63"/>
    </row>
    <row r="122" spans="1:6" x14ac:dyDescent="0.35">
      <c r="A122" s="10"/>
      <c r="B122" s="19"/>
      <c r="C122" s="148"/>
      <c r="D122" s="149"/>
      <c r="E122" s="151"/>
      <c r="F122" s="63"/>
    </row>
    <row r="123" spans="1:6" x14ac:dyDescent="0.35">
      <c r="A123" s="10"/>
      <c r="B123" s="19"/>
      <c r="C123" s="148"/>
      <c r="D123" s="149"/>
      <c r="E123" s="151"/>
      <c r="F123" s="63"/>
    </row>
    <row r="124" spans="1:6" x14ac:dyDescent="0.35">
      <c r="A124" s="10"/>
      <c r="B124" s="19"/>
      <c r="C124" s="148"/>
      <c r="D124" s="149"/>
      <c r="E124" s="151"/>
      <c r="F124" s="63"/>
    </row>
    <row r="125" spans="1:6" x14ac:dyDescent="0.35">
      <c r="A125" s="10"/>
      <c r="B125" s="19"/>
      <c r="C125" s="148"/>
      <c r="D125" s="149"/>
      <c r="E125" s="151"/>
      <c r="F125" s="63"/>
    </row>
    <row r="126" spans="1:6" x14ac:dyDescent="0.35">
      <c r="A126" s="10"/>
      <c r="B126" s="19"/>
      <c r="C126" s="148"/>
      <c r="D126" s="149"/>
      <c r="E126" s="151"/>
      <c r="F126" s="63"/>
    </row>
    <row r="127" spans="1:6" x14ac:dyDescent="0.35">
      <c r="A127" s="10"/>
      <c r="B127" s="19"/>
      <c r="C127" s="148"/>
      <c r="D127" s="149"/>
      <c r="E127" s="151"/>
      <c r="F127" s="63"/>
    </row>
    <row r="128" spans="1:6" x14ac:dyDescent="0.35">
      <c r="A128" s="10"/>
      <c r="B128" s="19"/>
      <c r="C128" s="148"/>
      <c r="D128" s="149"/>
      <c r="E128" s="151"/>
      <c r="F128" s="63"/>
    </row>
    <row r="129" spans="1:7" x14ac:dyDescent="0.35">
      <c r="A129" s="10"/>
      <c r="B129" s="19"/>
      <c r="C129" s="148"/>
      <c r="D129" s="149"/>
      <c r="E129" s="151"/>
      <c r="F129" s="63"/>
    </row>
    <row r="130" spans="1:7" x14ac:dyDescent="0.35">
      <c r="A130" s="10"/>
      <c r="B130" s="19"/>
      <c r="C130" s="148"/>
      <c r="D130" s="149"/>
      <c r="E130" s="151"/>
      <c r="F130" s="63"/>
    </row>
    <row r="131" spans="1:7" x14ac:dyDescent="0.35">
      <c r="A131" s="10"/>
      <c r="B131" s="19"/>
      <c r="C131" s="148"/>
      <c r="D131" s="149"/>
      <c r="E131" s="151"/>
      <c r="F131" s="63"/>
    </row>
    <row r="132" spans="1:7" x14ac:dyDescent="0.35">
      <c r="A132" s="10"/>
      <c r="B132" s="19"/>
      <c r="C132" s="148"/>
      <c r="D132" s="149"/>
      <c r="E132" s="151"/>
      <c r="F132" s="63"/>
    </row>
    <row r="133" spans="1:7" x14ac:dyDescent="0.35">
      <c r="A133" s="10"/>
      <c r="B133" s="19"/>
      <c r="C133" s="148"/>
      <c r="D133" s="149"/>
      <c r="E133" s="151"/>
      <c r="F133" s="63"/>
    </row>
    <row r="134" spans="1:7" x14ac:dyDescent="0.35">
      <c r="A134" s="10"/>
      <c r="B134" s="19"/>
      <c r="C134" s="148"/>
      <c r="D134" s="149"/>
      <c r="E134" s="151"/>
      <c r="F134" s="63"/>
    </row>
    <row r="135" spans="1:7" x14ac:dyDescent="0.35">
      <c r="A135" s="10"/>
      <c r="B135" s="19"/>
      <c r="C135" s="148"/>
      <c r="D135" s="149"/>
      <c r="E135" s="151"/>
      <c r="F135" s="63"/>
    </row>
    <row r="136" spans="1:7" x14ac:dyDescent="0.35">
      <c r="A136" s="10"/>
      <c r="B136" s="19"/>
      <c r="C136" s="148"/>
      <c r="D136" s="149"/>
      <c r="E136" s="151"/>
      <c r="F136" s="63"/>
    </row>
    <row r="137" spans="1:7" x14ac:dyDescent="0.35">
      <c r="A137" s="10"/>
      <c r="B137" s="19"/>
      <c r="C137" s="148"/>
      <c r="D137" s="149"/>
      <c r="E137" s="151"/>
      <c r="F137" s="63"/>
    </row>
    <row r="138" spans="1:7" x14ac:dyDescent="0.35">
      <c r="A138" s="10"/>
      <c r="B138" s="19"/>
      <c r="C138" s="148"/>
      <c r="D138" s="149"/>
      <c r="E138" s="151"/>
      <c r="F138" s="63"/>
    </row>
    <row r="139" spans="1:7" x14ac:dyDescent="0.35">
      <c r="A139" s="10"/>
      <c r="B139" s="19"/>
      <c r="C139" s="148"/>
      <c r="D139" s="149"/>
      <c r="E139" s="151"/>
      <c r="F139" s="63"/>
    </row>
    <row r="140" spans="1:7" x14ac:dyDescent="0.35">
      <c r="A140" s="10"/>
      <c r="B140" s="19"/>
      <c r="C140" s="148"/>
      <c r="D140" s="149"/>
      <c r="E140" s="151"/>
      <c r="F140" s="63"/>
    </row>
    <row r="141" spans="1:7" x14ac:dyDescent="0.35">
      <c r="A141" s="10"/>
      <c r="B141" s="19"/>
      <c r="C141" s="148"/>
      <c r="D141" s="149"/>
      <c r="E141" s="151"/>
      <c r="F141" s="63"/>
    </row>
    <row r="142" spans="1:7" ht="13.5" thickBot="1" x14ac:dyDescent="0.45">
      <c r="A142" s="10"/>
      <c r="B142" s="19"/>
      <c r="C142" s="160"/>
      <c r="D142" s="148"/>
      <c r="E142" s="153"/>
      <c r="F142" s="113"/>
    </row>
    <row r="143" spans="1:7" ht="13.5" thickBot="1" x14ac:dyDescent="0.45">
      <c r="A143" s="11"/>
      <c r="B143" s="66" t="s">
        <v>9</v>
      </c>
      <c r="C143" s="161"/>
      <c r="D143" s="154"/>
      <c r="E143" s="156"/>
      <c r="F143" s="100">
        <f>SUM(F68:G142)</f>
        <v>0</v>
      </c>
      <c r="G143" s="133"/>
    </row>
    <row r="144" spans="1:7" ht="13.15" x14ac:dyDescent="0.4">
      <c r="A144" s="10"/>
      <c r="B144" s="19"/>
      <c r="C144" s="160"/>
      <c r="D144" s="148"/>
      <c r="E144" s="153"/>
      <c r="F144" s="113"/>
    </row>
    <row r="145" spans="1:7" ht="13.15" x14ac:dyDescent="0.4">
      <c r="A145" s="12"/>
      <c r="B145" s="18" t="str">
        <f>CONCATENATE("SUMMARY ",B7)</f>
        <v>SUMMARY SECTION NO 1 - P&amp;G</v>
      </c>
      <c r="C145" s="162"/>
      <c r="D145" s="137"/>
      <c r="E145" s="163"/>
      <c r="F145" s="64"/>
      <c r="G145" s="133"/>
    </row>
    <row r="146" spans="1:7" ht="13.15" x14ac:dyDescent="0.4">
      <c r="A146" s="12"/>
      <c r="B146" s="68" t="str">
        <f>B9</f>
        <v>BILL NO 1.1 - VALUE RELATED ITEMS</v>
      </c>
      <c r="C146" s="162"/>
      <c r="D146" s="137"/>
      <c r="E146" s="163"/>
      <c r="F146" s="64">
        <f>F58</f>
        <v>0</v>
      </c>
      <c r="G146" s="133"/>
    </row>
    <row r="147" spans="1:7" ht="13.15" x14ac:dyDescent="0.4">
      <c r="A147" s="12"/>
      <c r="B147" s="68" t="str">
        <f>B62</f>
        <v>BILL NO 1.2 - FIXED COST ITEMS</v>
      </c>
      <c r="C147" s="162"/>
      <c r="D147" s="137"/>
      <c r="E147" s="163"/>
      <c r="F147" s="64">
        <f>F143</f>
        <v>0</v>
      </c>
      <c r="G147" s="133"/>
    </row>
    <row r="148" spans="1:7" ht="13.15" x14ac:dyDescent="0.4">
      <c r="A148" s="12"/>
      <c r="B148" s="13"/>
      <c r="C148" s="162"/>
      <c r="D148" s="137"/>
      <c r="E148" s="164"/>
      <c r="F148" s="65"/>
      <c r="G148" s="133"/>
    </row>
    <row r="149" spans="1:7" ht="13.15" x14ac:dyDescent="0.4">
      <c r="A149" s="12"/>
      <c r="B149" s="67" t="str">
        <f>CONCATENATE("TOTAL ",B7)</f>
        <v>TOTAL SECTION NO 1 - P&amp;G</v>
      </c>
      <c r="C149" s="162"/>
      <c r="D149" s="137"/>
      <c r="E149" s="163"/>
      <c r="F149" s="64">
        <f>SUM(F146:F148)</f>
        <v>0</v>
      </c>
      <c r="G149" s="133"/>
    </row>
    <row r="150" spans="1:7" ht="13.15" thickBot="1" x14ac:dyDescent="0.4">
      <c r="A150" s="14"/>
      <c r="B150" s="15"/>
      <c r="C150" s="16"/>
      <c r="D150" s="140"/>
      <c r="E150" s="147"/>
      <c r="F150" s="17"/>
    </row>
  </sheetData>
  <autoFilter ref="A5:G644" xr:uid="{00000000-0009-0000-0000-000001000000}"/>
  <mergeCells count="2">
    <mergeCell ref="E2:F2"/>
    <mergeCell ref="E3:F4"/>
  </mergeCells>
  <printOptions horizontalCentered="1"/>
  <pageMargins left="0.196850393700787" right="0.196850393700787" top="0.39370078740157499" bottom="0.39370078740157499" header="0.196850393700787" footer="0.196850393700787"/>
  <pageSetup paperSize="9" scale="79" fitToHeight="0" orientation="portrait" r:id="rId1"/>
  <headerFooter alignWithMargins="0">
    <oddHeader xml:space="preserve">&amp;RJoburg Property Company-Igano Group - HAMBERG REFURBISHMENT AND SITE CLEARANCE WORKS </oddHeader>
    <oddFooter>&amp;CPage &amp;P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filterMode="1">
    <tabColor theme="5" tint="0.79998168889431442"/>
    <pageSetUpPr fitToPage="1"/>
  </sheetPr>
  <dimension ref="A1:G46"/>
  <sheetViews>
    <sheetView showZeros="0" view="pageBreakPreview" zoomScaleNormal="75" zoomScaleSheetLayoutView="100" workbookViewId="0">
      <pane xSplit="3" ySplit="5" topLeftCell="D36" activePane="bottomRight" state="frozen"/>
      <selection activeCell="B41" sqref="B41"/>
      <selection pane="topRight" activeCell="B41" sqref="B41"/>
      <selection pane="bottomLeft" activeCell="B41" sqref="B41"/>
      <selection pane="bottomRight" activeCell="B52" sqref="B52"/>
    </sheetView>
  </sheetViews>
  <sheetFormatPr defaultColWidth="9.1328125" defaultRowHeight="12.75" x14ac:dyDescent="0.35"/>
  <cols>
    <col min="1" max="1" width="8.86328125" style="118" customWidth="1"/>
    <col min="2" max="2" width="60.86328125" style="53" customWidth="1"/>
    <col min="3" max="3" width="6.86328125" style="20" customWidth="1"/>
    <col min="4" max="4" width="13.33203125" style="42" customWidth="1"/>
    <col min="5" max="5" width="19.46484375" style="20" customWidth="1"/>
    <col min="6" max="6" width="20" style="20" customWidth="1"/>
    <col min="7" max="7" width="1.53125" style="126" customWidth="1"/>
    <col min="8" max="16384" width="9.1328125" style="20"/>
  </cols>
  <sheetData>
    <row r="1" spans="1:7" ht="13.15" thickBot="1" x14ac:dyDescent="0.4">
      <c r="A1" s="233"/>
      <c r="B1" s="234"/>
      <c r="C1" s="235"/>
      <c r="D1" s="236"/>
      <c r="E1" s="237"/>
      <c r="F1" s="237"/>
    </row>
    <row r="2" spans="1:7" ht="13.5" thickBot="1" x14ac:dyDescent="0.45">
      <c r="A2" s="233"/>
      <c r="B2" s="238"/>
      <c r="C2" s="235"/>
      <c r="D2" s="236"/>
      <c r="E2" s="277" t="str">
        <f>'P&amp;G'!E2:F2</f>
        <v>BOQ</v>
      </c>
      <c r="F2" s="278"/>
    </row>
    <row r="3" spans="1:7" s="32" customFormat="1" ht="25.8" customHeight="1" x14ac:dyDescent="0.4">
      <c r="A3" s="119"/>
      <c r="B3" s="263" t="str">
        <f>'P&amp;G'!B3</f>
        <v>PARKHURST BOWLING CLUB REFURBISHMENT AND SITE CLEARANCE WORKS</v>
      </c>
      <c r="C3" s="22"/>
      <c r="D3" s="26"/>
      <c r="E3" s="283" t="str">
        <f>'P&amp;G'!E3:F4</f>
        <v>RAND VALUE - ZAR R</v>
      </c>
      <c r="F3" s="284"/>
      <c r="G3" s="126"/>
    </row>
    <row r="4" spans="1:7" s="44" customFormat="1" ht="13.5" customHeight="1" thickBot="1" x14ac:dyDescent="0.45">
      <c r="A4" s="120" t="s">
        <v>0</v>
      </c>
      <c r="B4" s="102"/>
      <c r="C4" s="24" t="s">
        <v>0</v>
      </c>
      <c r="D4" s="25"/>
      <c r="E4" s="285"/>
      <c r="F4" s="286"/>
      <c r="G4" s="127"/>
    </row>
    <row r="5" spans="1:7" s="103" customFormat="1" ht="25.5" customHeight="1" thickBot="1" x14ac:dyDescent="0.4">
      <c r="A5" s="121" t="s">
        <v>1</v>
      </c>
      <c r="B5" s="46" t="s">
        <v>2</v>
      </c>
      <c r="C5" s="47" t="s">
        <v>3</v>
      </c>
      <c r="D5" s="48" t="s">
        <v>4</v>
      </c>
      <c r="E5" s="90" t="s">
        <v>5</v>
      </c>
      <c r="F5" s="91" t="s">
        <v>6</v>
      </c>
      <c r="G5" s="125"/>
    </row>
    <row r="6" spans="1:7" ht="13.15" x14ac:dyDescent="0.4">
      <c r="A6" s="49"/>
      <c r="B6" s="50"/>
      <c r="C6" s="51"/>
      <c r="D6" s="59"/>
      <c r="E6" s="92"/>
      <c r="F6" s="93"/>
      <c r="G6" s="125"/>
    </row>
    <row r="7" spans="1:7" ht="13.15" x14ac:dyDescent="0.4">
      <c r="A7" s="49"/>
      <c r="B7" s="37" t="s">
        <v>46</v>
      </c>
      <c r="C7" s="51"/>
      <c r="D7" s="60">
        <v>0</v>
      </c>
      <c r="E7" s="27"/>
      <c r="F7" s="28"/>
    </row>
    <row r="8" spans="1:7" ht="13.15" x14ac:dyDescent="0.4">
      <c r="A8" s="49"/>
      <c r="B8" s="50"/>
      <c r="C8" s="51"/>
      <c r="D8" s="60">
        <v>0</v>
      </c>
      <c r="E8" s="33"/>
      <c r="F8" s="34"/>
    </row>
    <row r="9" spans="1:7" ht="13.15" x14ac:dyDescent="0.4">
      <c r="A9" s="49"/>
      <c r="B9" s="37" t="s">
        <v>50</v>
      </c>
      <c r="C9" s="51"/>
      <c r="D9" s="60">
        <v>0</v>
      </c>
      <c r="E9" s="27"/>
      <c r="F9" s="28"/>
    </row>
    <row r="10" spans="1:7" ht="13.15" x14ac:dyDescent="0.4">
      <c r="A10" s="49"/>
      <c r="B10" s="35"/>
      <c r="C10" s="51"/>
      <c r="D10" s="60">
        <v>0</v>
      </c>
      <c r="E10" s="27"/>
      <c r="F10" s="28"/>
      <c r="G10" s="128"/>
    </row>
    <row r="11" spans="1:7" ht="13.15" x14ac:dyDescent="0.4">
      <c r="A11" s="49"/>
      <c r="B11" s="35" t="s">
        <v>47</v>
      </c>
      <c r="C11" s="51"/>
      <c r="D11" s="60"/>
      <c r="E11" s="27"/>
      <c r="F11" s="28"/>
      <c r="G11" s="128"/>
    </row>
    <row r="12" spans="1:7" ht="13.15" x14ac:dyDescent="0.4">
      <c r="A12" s="49"/>
      <c r="B12" s="36"/>
      <c r="C12" s="51"/>
      <c r="D12" s="60"/>
      <c r="E12" s="27"/>
      <c r="F12" s="28"/>
      <c r="G12" s="128"/>
    </row>
    <row r="13" spans="1:7" ht="102" x14ac:dyDescent="0.4">
      <c r="A13" s="49"/>
      <c r="B13" s="36" t="s">
        <v>70</v>
      </c>
      <c r="C13" s="51"/>
      <c r="D13" s="60"/>
      <c r="E13" s="27"/>
      <c r="F13" s="28"/>
      <c r="G13" s="128"/>
    </row>
    <row r="14" spans="1:7" ht="13.15" x14ac:dyDescent="0.4">
      <c r="A14" s="49"/>
      <c r="B14" s="36"/>
      <c r="C14" s="51"/>
      <c r="D14" s="60"/>
      <c r="E14" s="27"/>
      <c r="F14" s="28"/>
      <c r="G14" s="128"/>
    </row>
    <row r="15" spans="1:7" ht="76.5" x14ac:dyDescent="0.35">
      <c r="A15" s="122"/>
      <c r="B15" s="43" t="s">
        <v>69</v>
      </c>
      <c r="C15" s="52"/>
      <c r="D15" s="60"/>
      <c r="E15" s="27"/>
      <c r="F15" s="28"/>
      <c r="G15" s="128"/>
    </row>
    <row r="16" spans="1:7" x14ac:dyDescent="0.35">
      <c r="A16" s="122"/>
      <c r="B16" s="43"/>
      <c r="C16" s="52"/>
      <c r="D16" s="60"/>
      <c r="E16" s="27"/>
      <c r="F16" s="28"/>
      <c r="G16" s="128"/>
    </row>
    <row r="17" spans="1:7" ht="51" x14ac:dyDescent="0.35">
      <c r="A17" s="122"/>
      <c r="B17" s="36" t="s">
        <v>71</v>
      </c>
      <c r="C17" s="52"/>
      <c r="D17" s="60"/>
      <c r="E17" s="27"/>
      <c r="F17" s="28"/>
      <c r="G17" s="128"/>
    </row>
    <row r="18" spans="1:7" x14ac:dyDescent="0.35">
      <c r="A18" s="122"/>
      <c r="B18" s="36"/>
      <c r="C18" s="52"/>
      <c r="D18" s="60"/>
      <c r="E18" s="27"/>
      <c r="F18" s="28"/>
      <c r="G18" s="128"/>
    </row>
    <row r="19" spans="1:7" ht="13.15" x14ac:dyDescent="0.35">
      <c r="A19" s="122"/>
      <c r="B19" s="35" t="s">
        <v>72</v>
      </c>
      <c r="C19" s="52"/>
      <c r="D19" s="60"/>
      <c r="E19" s="115"/>
      <c r="F19" s="114"/>
      <c r="G19" s="128"/>
    </row>
    <row r="20" spans="1:7" ht="13.15" x14ac:dyDescent="0.35">
      <c r="A20" s="122"/>
      <c r="B20" s="35" t="s">
        <v>117</v>
      </c>
      <c r="C20" s="52"/>
      <c r="D20" s="60"/>
      <c r="E20" s="115"/>
      <c r="F20" s="114">
        <f t="shared" ref="F20:F24" si="0">E20*D20</f>
        <v>0</v>
      </c>
      <c r="G20" s="128"/>
    </row>
    <row r="21" spans="1:7" ht="14.45" customHeight="1" x14ac:dyDescent="0.35">
      <c r="A21" s="122">
        <v>1</v>
      </c>
      <c r="B21" s="36" t="s">
        <v>118</v>
      </c>
      <c r="C21" s="52" t="s">
        <v>7</v>
      </c>
      <c r="D21" s="60">
        <v>65</v>
      </c>
      <c r="E21" s="115"/>
      <c r="F21" s="114">
        <f t="shared" si="0"/>
        <v>0</v>
      </c>
      <c r="G21" s="128"/>
    </row>
    <row r="22" spans="1:7" x14ac:dyDescent="0.35">
      <c r="A22" s="122"/>
      <c r="B22" s="36"/>
      <c r="C22" s="52"/>
      <c r="D22" s="60"/>
      <c r="E22" s="115"/>
      <c r="F22" s="114">
        <f t="shared" si="0"/>
        <v>0</v>
      </c>
      <c r="G22" s="128"/>
    </row>
    <row r="23" spans="1:7" ht="13.15" x14ac:dyDescent="0.35">
      <c r="A23" s="122"/>
      <c r="B23" s="184" t="s">
        <v>96</v>
      </c>
      <c r="C23" s="52"/>
      <c r="D23" s="60"/>
      <c r="E23" s="115"/>
      <c r="F23" s="114">
        <f t="shared" si="0"/>
        <v>0</v>
      </c>
      <c r="G23" s="128"/>
    </row>
    <row r="24" spans="1:7" x14ac:dyDescent="0.35">
      <c r="A24" s="122">
        <v>2</v>
      </c>
      <c r="B24" s="260" t="s">
        <v>120</v>
      </c>
      <c r="C24" s="52" t="s">
        <v>7</v>
      </c>
      <c r="D24" s="60">
        <v>2</v>
      </c>
      <c r="E24" s="115"/>
      <c r="F24" s="114">
        <f t="shared" si="0"/>
        <v>0</v>
      </c>
      <c r="G24" s="128"/>
    </row>
    <row r="25" spans="1:7" x14ac:dyDescent="0.35">
      <c r="A25" s="122">
        <v>3</v>
      </c>
      <c r="B25" s="260" t="s">
        <v>119</v>
      </c>
      <c r="C25" s="52" t="s">
        <v>7</v>
      </c>
      <c r="D25" s="60">
        <v>1</v>
      </c>
      <c r="E25" s="115"/>
      <c r="F25" s="114">
        <f t="shared" ref="F25" si="1">E25*D25</f>
        <v>0</v>
      </c>
      <c r="G25" s="128"/>
    </row>
    <row r="26" spans="1:7" x14ac:dyDescent="0.35">
      <c r="A26" s="232"/>
      <c r="B26" s="245"/>
      <c r="C26" s="52"/>
      <c r="D26" s="60"/>
      <c r="E26" s="115"/>
      <c r="F26" s="114"/>
      <c r="G26" s="128"/>
    </row>
    <row r="27" spans="1:7" ht="13.15" x14ac:dyDescent="0.35">
      <c r="A27" s="122"/>
      <c r="B27" s="184" t="s">
        <v>121</v>
      </c>
      <c r="C27" s="52"/>
      <c r="D27" s="60"/>
      <c r="E27" s="115"/>
      <c r="F27" s="114"/>
      <c r="G27" s="128"/>
    </row>
    <row r="28" spans="1:7" x14ac:dyDescent="0.35">
      <c r="A28" s="122">
        <v>4</v>
      </c>
      <c r="B28" s="43" t="s">
        <v>122</v>
      </c>
      <c r="C28" s="52" t="s">
        <v>8</v>
      </c>
      <c r="D28" s="60">
        <v>100.71</v>
      </c>
      <c r="E28" s="115"/>
      <c r="F28" s="114">
        <f t="shared" ref="F28" si="2">E28*D28</f>
        <v>0</v>
      </c>
      <c r="G28" s="128"/>
    </row>
    <row r="29" spans="1:7" x14ac:dyDescent="0.35">
      <c r="A29" s="122"/>
      <c r="B29" s="43"/>
      <c r="C29" s="52"/>
      <c r="D29" s="60"/>
      <c r="E29" s="115"/>
      <c r="F29" s="114"/>
      <c r="G29" s="128"/>
    </row>
    <row r="30" spans="1:7" ht="13.15" x14ac:dyDescent="0.35">
      <c r="A30" s="122"/>
      <c r="B30" s="184"/>
      <c r="C30" s="52"/>
      <c r="D30" s="60"/>
      <c r="E30" s="115"/>
      <c r="F30" s="114"/>
      <c r="G30" s="128"/>
    </row>
    <row r="31" spans="1:7" x14ac:dyDescent="0.35">
      <c r="A31" s="122"/>
      <c r="B31" s="36"/>
      <c r="C31" s="52"/>
      <c r="D31" s="60"/>
      <c r="E31" s="115"/>
      <c r="F31" s="114"/>
      <c r="G31" s="128"/>
    </row>
    <row r="32" spans="1:7" x14ac:dyDescent="0.35">
      <c r="A32" s="122"/>
      <c r="B32" s="36"/>
      <c r="C32" s="52"/>
      <c r="D32" s="60"/>
      <c r="E32" s="115"/>
      <c r="F32" s="114"/>
      <c r="G32" s="128"/>
    </row>
    <row r="33" spans="1:7" ht="13.15" x14ac:dyDescent="0.35">
      <c r="A33" s="122"/>
      <c r="B33" s="35"/>
      <c r="C33" s="52"/>
      <c r="D33" s="60"/>
      <c r="E33" s="115"/>
      <c r="F33" s="114"/>
      <c r="G33" s="128"/>
    </row>
    <row r="34" spans="1:7" ht="14.45" customHeight="1" x14ac:dyDescent="0.35">
      <c r="A34" s="122"/>
      <c r="B34" s="36"/>
      <c r="C34" s="52"/>
      <c r="D34" s="60"/>
      <c r="E34" s="115"/>
      <c r="F34" s="114"/>
      <c r="G34" s="128"/>
    </row>
    <row r="35" spans="1:7" x14ac:dyDescent="0.35">
      <c r="A35" s="122"/>
      <c r="B35" s="36"/>
      <c r="C35" s="52"/>
      <c r="D35" s="60"/>
      <c r="E35" s="115"/>
      <c r="F35" s="114"/>
      <c r="G35" s="128"/>
    </row>
    <row r="36" spans="1:7" x14ac:dyDescent="0.35">
      <c r="A36" s="122"/>
      <c r="B36" s="36"/>
      <c r="C36" s="52"/>
      <c r="D36" s="60"/>
      <c r="E36" s="115"/>
      <c r="F36" s="114"/>
      <c r="G36" s="128"/>
    </row>
    <row r="37" spans="1:7" ht="13.15" x14ac:dyDescent="0.35">
      <c r="A37" s="122"/>
      <c r="B37" s="35"/>
      <c r="C37" s="52"/>
      <c r="D37" s="60"/>
      <c r="E37" s="115"/>
      <c r="F37" s="114"/>
      <c r="G37" s="128"/>
    </row>
    <row r="38" spans="1:7" ht="13.25" customHeight="1" thickBot="1" x14ac:dyDescent="0.4">
      <c r="A38" s="122"/>
      <c r="B38" s="35"/>
      <c r="C38" s="52"/>
      <c r="D38" s="60"/>
      <c r="E38" s="115"/>
      <c r="F38" s="114"/>
      <c r="G38" s="128" t="s">
        <v>33</v>
      </c>
    </row>
    <row r="39" spans="1:7" ht="12.6" customHeight="1" thickBot="1" x14ac:dyDescent="0.4">
      <c r="A39" s="124"/>
      <c r="B39" s="39" t="s">
        <v>9</v>
      </c>
      <c r="C39" s="54"/>
      <c r="D39" s="61"/>
      <c r="E39" s="116"/>
      <c r="F39" s="185">
        <f>SUBTOTAL(9,F14:F38)</f>
        <v>0</v>
      </c>
    </row>
    <row r="40" spans="1:7" x14ac:dyDescent="0.35">
      <c r="A40" s="122"/>
      <c r="B40" s="36"/>
      <c r="C40" s="52"/>
      <c r="D40" s="60"/>
      <c r="E40" s="33"/>
      <c r="F40" s="34"/>
    </row>
    <row r="41" spans="1:7" ht="13.15" x14ac:dyDescent="0.35">
      <c r="A41" s="49"/>
      <c r="B41" s="37" t="str">
        <f>CONCATENATE("SUMMARY ",B7)</f>
        <v>SUMMARY SECTION NO 2 - ALTERATIONS</v>
      </c>
      <c r="C41" s="30"/>
      <c r="D41" s="40"/>
      <c r="E41" s="33"/>
      <c r="F41" s="55"/>
    </row>
    <row r="42" spans="1:7" ht="13.15" x14ac:dyDescent="0.35">
      <c r="A42" s="49"/>
      <c r="B42" s="31" t="str">
        <f>B9</f>
        <v>BILL NO 1 - ALTERATIONS</v>
      </c>
      <c r="C42" s="30"/>
      <c r="D42" s="40"/>
      <c r="E42" s="33"/>
      <c r="F42" s="186">
        <f>F39</f>
        <v>0</v>
      </c>
    </row>
    <row r="43" spans="1:7" ht="13.15" x14ac:dyDescent="0.35">
      <c r="A43" s="49"/>
      <c r="B43" s="41" t="str">
        <f>CONCATENATE("TOTAL ",B7)</f>
        <v>TOTAL SECTION NO 2 - ALTERATIONS</v>
      </c>
      <c r="C43" s="30"/>
      <c r="D43" s="40"/>
      <c r="E43" s="33"/>
      <c r="F43" s="187">
        <f>SUM(F42:F42)</f>
        <v>0</v>
      </c>
    </row>
    <row r="44" spans="1:7" ht="13.15" thickBot="1" x14ac:dyDescent="0.4">
      <c r="A44" s="123"/>
      <c r="B44" s="56"/>
      <c r="C44" s="29"/>
      <c r="D44" s="38"/>
      <c r="E44" s="57"/>
      <c r="F44" s="58"/>
    </row>
    <row r="46" spans="1:7" x14ac:dyDescent="0.35">
      <c r="D46" s="136"/>
    </row>
  </sheetData>
  <autoFilter ref="A5:G105" xr:uid="{00000000-0009-0000-0000-000004000000}">
    <filterColumn colId="0">
      <filters blank="1">
        <filter val="1"/>
        <filter val="10"/>
        <filter val="11"/>
        <filter val="12"/>
        <filter val="13"/>
        <filter val="14"/>
        <filter val="15"/>
        <filter val="16"/>
        <filter val="17"/>
        <filter val="18"/>
        <filter val="19"/>
        <filter val="2"/>
        <filter val="20"/>
        <filter val="21"/>
        <filter val="22"/>
        <filter val="23"/>
        <filter val="24"/>
        <filter val="29"/>
        <filter val="3"/>
        <filter val="30"/>
        <filter val="31"/>
        <filter val="32"/>
        <filter val="33"/>
        <filter val="4"/>
        <filter val="5"/>
        <filter val="6"/>
        <filter val="7"/>
        <filter val="8"/>
        <filter val="9"/>
      </filters>
    </filterColumn>
    <filterColumn colId="6">
      <filters blank="1"/>
    </filterColumn>
  </autoFilter>
  <mergeCells count="2">
    <mergeCell ref="E2:F2"/>
    <mergeCell ref="E3:F4"/>
  </mergeCells>
  <printOptions horizontalCentered="1"/>
  <pageMargins left="0.196850393700787" right="0.196850393700787" top="0.39370078740157499" bottom="0.39370078740157499" header="0.196850393700787" footer="0.196850393700787"/>
  <pageSetup paperSize="9" scale="79" fitToHeight="0" orientation="portrait" r:id="rId1"/>
  <headerFooter alignWithMargins="0">
    <oddHeader xml:space="preserve">&amp;RJoburg Property Company-Igano Group - PARKHURST BOWLING REFURBISHMENT AND SITE CLEARANCE WORKS </oddHeader>
    <oddFooter>&amp;CPage &amp;P of &amp;N&amp;R&amp;A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3C53E-C62C-4D17-BCBD-D7C3FBC64DA8}">
  <sheetPr filterMode="1">
    <tabColor theme="5" tint="0.59999389629810485"/>
    <pageSetUpPr fitToPage="1"/>
  </sheetPr>
  <dimension ref="A1:G61"/>
  <sheetViews>
    <sheetView showZeros="0" view="pageBreakPreview" zoomScaleNormal="75" zoomScaleSheetLayoutView="100" workbookViewId="0">
      <pane xSplit="3" ySplit="5" topLeftCell="D6" activePane="bottomRight" state="frozen"/>
      <selection activeCell="B41" sqref="B41"/>
      <selection pane="topRight" activeCell="B41" sqref="B41"/>
      <selection pane="bottomLeft" activeCell="B41" sqref="B41"/>
      <selection pane="bottomRight" activeCell="E13" sqref="E13"/>
    </sheetView>
  </sheetViews>
  <sheetFormatPr defaultColWidth="9.1328125" defaultRowHeight="12.75" x14ac:dyDescent="0.35"/>
  <cols>
    <col min="1" max="1" width="8.86328125" style="118" customWidth="1"/>
    <col min="2" max="2" width="60.86328125" style="53" customWidth="1"/>
    <col min="3" max="3" width="6.86328125" style="20" customWidth="1"/>
    <col min="4" max="4" width="13.33203125" style="42" customWidth="1"/>
    <col min="5" max="5" width="19.46484375" style="20" customWidth="1"/>
    <col min="6" max="6" width="20" style="20" customWidth="1"/>
    <col min="7" max="7" width="1.53125" style="126" customWidth="1"/>
    <col min="8" max="16384" width="9.1328125" style="20"/>
  </cols>
  <sheetData>
    <row r="1" spans="1:7" ht="13.15" thickBot="1" x14ac:dyDescent="0.4">
      <c r="A1" s="233"/>
      <c r="B1" s="234"/>
      <c r="C1" s="235"/>
      <c r="D1" s="236"/>
      <c r="E1" s="237"/>
      <c r="F1" s="237"/>
    </row>
    <row r="2" spans="1:7" ht="13.5" thickBot="1" x14ac:dyDescent="0.45">
      <c r="A2" s="233"/>
      <c r="B2" s="238"/>
      <c r="C2" s="235"/>
      <c r="D2" s="236"/>
      <c r="E2" s="277" t="str">
        <f>'P&amp;G'!E2:F2</f>
        <v>BOQ</v>
      </c>
      <c r="F2" s="278"/>
    </row>
    <row r="3" spans="1:7" s="32" customFormat="1" ht="25.8" customHeight="1" x14ac:dyDescent="0.4">
      <c r="A3" s="119"/>
      <c r="B3" s="263" t="str">
        <f>'P&amp;G'!B3</f>
        <v>PARKHURST BOWLING CLUB REFURBISHMENT AND SITE CLEARANCE WORKS</v>
      </c>
      <c r="C3" s="22"/>
      <c r="D3" s="26"/>
      <c r="E3" s="283" t="str">
        <f>'P&amp;G'!E3:F4</f>
        <v>RAND VALUE - ZAR R</v>
      </c>
      <c r="F3" s="284"/>
      <c r="G3" s="126"/>
    </row>
    <row r="4" spans="1:7" s="44" customFormat="1" ht="13.5" customHeight="1" thickBot="1" x14ac:dyDescent="0.45">
      <c r="A4" s="120" t="s">
        <v>0</v>
      </c>
      <c r="B4" s="102"/>
      <c r="C4" s="24" t="s">
        <v>0</v>
      </c>
      <c r="D4" s="25"/>
      <c r="E4" s="285"/>
      <c r="F4" s="286"/>
      <c r="G4" s="127"/>
    </row>
    <row r="5" spans="1:7" s="103" customFormat="1" ht="25.5" customHeight="1" thickBot="1" x14ac:dyDescent="0.4">
      <c r="A5" s="121" t="s">
        <v>1</v>
      </c>
      <c r="B5" s="46" t="s">
        <v>2</v>
      </c>
      <c r="C5" s="47" t="s">
        <v>3</v>
      </c>
      <c r="D5" s="48" t="s">
        <v>4</v>
      </c>
      <c r="E5" s="90" t="s">
        <v>5</v>
      </c>
      <c r="F5" s="91" t="s">
        <v>6</v>
      </c>
      <c r="G5" s="125"/>
    </row>
    <row r="6" spans="1:7" ht="13.15" x14ac:dyDescent="0.4">
      <c r="A6" s="49"/>
      <c r="B6" s="50"/>
      <c r="C6" s="51"/>
      <c r="D6" s="59"/>
      <c r="E6" s="92"/>
      <c r="F6" s="93"/>
      <c r="G6" s="125"/>
    </row>
    <row r="7" spans="1:7" ht="13.15" x14ac:dyDescent="0.4">
      <c r="A7" s="49"/>
      <c r="B7" s="37" t="s">
        <v>97</v>
      </c>
      <c r="C7" s="51"/>
      <c r="D7" s="60">
        <v>0</v>
      </c>
      <c r="E7" s="27"/>
      <c r="F7" s="28"/>
    </row>
    <row r="8" spans="1:7" ht="13.15" x14ac:dyDescent="0.4">
      <c r="A8" s="49"/>
      <c r="B8" s="50"/>
      <c r="C8" s="51"/>
      <c r="D8" s="60">
        <v>0</v>
      </c>
      <c r="E8" s="33"/>
      <c r="F8" s="34"/>
    </row>
    <row r="9" spans="1:7" ht="13.15" x14ac:dyDescent="0.4">
      <c r="A9" s="49"/>
      <c r="B9" s="37" t="s">
        <v>105</v>
      </c>
      <c r="C9" s="51"/>
      <c r="D9" s="60">
        <v>0</v>
      </c>
      <c r="E9" s="27"/>
      <c r="F9" s="28"/>
    </row>
    <row r="10" spans="1:7" ht="13.15" x14ac:dyDescent="0.4">
      <c r="A10" s="49"/>
      <c r="B10" s="35"/>
      <c r="C10" s="51"/>
      <c r="D10" s="60">
        <v>0</v>
      </c>
      <c r="E10" s="27"/>
      <c r="F10" s="28"/>
      <c r="G10" s="128"/>
    </row>
    <row r="11" spans="1:7" ht="13.15" x14ac:dyDescent="0.4">
      <c r="A11" s="49"/>
      <c r="B11" s="188" t="s">
        <v>48</v>
      </c>
      <c r="C11" s="51"/>
      <c r="D11" s="60"/>
      <c r="E11" s="27"/>
      <c r="F11" s="28"/>
      <c r="G11" s="128"/>
    </row>
    <row r="12" spans="1:7" ht="13.15" x14ac:dyDescent="0.4">
      <c r="A12" s="49"/>
      <c r="B12" s="36" t="s">
        <v>98</v>
      </c>
      <c r="C12" s="51"/>
      <c r="D12" s="60"/>
      <c r="E12" s="27"/>
      <c r="F12" s="28"/>
      <c r="G12" s="128"/>
    </row>
    <row r="13" spans="1:7" x14ac:dyDescent="0.35">
      <c r="A13" s="122"/>
      <c r="B13" s="194" t="s">
        <v>99</v>
      </c>
      <c r="C13" s="52"/>
      <c r="D13" s="60"/>
      <c r="E13" s="115"/>
      <c r="F13" s="114"/>
      <c r="G13" s="128"/>
    </row>
    <row r="14" spans="1:7" ht="13.15" x14ac:dyDescent="0.35">
      <c r="A14" s="122"/>
      <c r="B14" s="188"/>
      <c r="C14" s="52"/>
      <c r="D14" s="60"/>
      <c r="E14" s="115"/>
      <c r="F14" s="114">
        <f t="shared" ref="F14:F15" si="0">E14*D14</f>
        <v>0</v>
      </c>
      <c r="G14" s="128"/>
    </row>
    <row r="15" spans="1:7" ht="13.15" x14ac:dyDescent="0.35">
      <c r="A15" s="122"/>
      <c r="B15" s="188" t="s">
        <v>100</v>
      </c>
      <c r="C15" s="52"/>
      <c r="D15" s="60"/>
      <c r="E15" s="115"/>
      <c r="F15" s="114">
        <f t="shared" si="0"/>
        <v>0</v>
      </c>
      <c r="G15" s="128"/>
    </row>
    <row r="16" spans="1:7" ht="42.6" customHeight="1" x14ac:dyDescent="0.35">
      <c r="A16" s="232"/>
      <c r="B16" s="194" t="s">
        <v>106</v>
      </c>
      <c r="C16" s="257"/>
      <c r="D16" s="239"/>
      <c r="E16" s="255"/>
      <c r="F16" s="240"/>
      <c r="G16" s="128"/>
    </row>
    <row r="17" spans="1:7" ht="13.15" x14ac:dyDescent="0.35">
      <c r="A17" s="232"/>
      <c r="B17" s="188" t="s">
        <v>101</v>
      </c>
      <c r="C17" s="258"/>
      <c r="D17" s="239"/>
      <c r="E17" s="256"/>
      <c r="F17" s="240"/>
      <c r="G17" s="128"/>
    </row>
    <row r="18" spans="1:7" ht="38.25" x14ac:dyDescent="0.35">
      <c r="A18" s="241"/>
      <c r="B18" s="261" t="s">
        <v>102</v>
      </c>
      <c r="C18" s="259"/>
      <c r="D18" s="244"/>
      <c r="E18" s="243"/>
      <c r="F18" s="114"/>
      <c r="G18" s="128"/>
    </row>
    <row r="19" spans="1:7" ht="13.15" x14ac:dyDescent="0.35">
      <c r="A19" s="241"/>
      <c r="B19" s="188" t="s">
        <v>103</v>
      </c>
      <c r="C19" s="259"/>
      <c r="D19" s="244"/>
      <c r="E19" s="243"/>
      <c r="F19" s="240"/>
      <c r="G19" s="128"/>
    </row>
    <row r="20" spans="1:7" ht="25.5" x14ac:dyDescent="0.35">
      <c r="A20" s="241"/>
      <c r="B20" s="242" t="s">
        <v>104</v>
      </c>
      <c r="C20" s="210"/>
      <c r="D20" s="244"/>
      <c r="E20" s="243"/>
      <c r="F20" s="240"/>
      <c r="G20" s="128"/>
    </row>
    <row r="21" spans="1:7" ht="13.15" x14ac:dyDescent="0.35">
      <c r="A21" s="122"/>
      <c r="B21" s="35"/>
      <c r="C21" s="52"/>
      <c r="D21" s="60"/>
      <c r="E21" s="115"/>
      <c r="F21" s="114">
        <f t="shared" ref="F21:F23" si="1">E21*D21</f>
        <v>0</v>
      </c>
      <c r="G21" s="128"/>
    </row>
    <row r="22" spans="1:7" ht="13.15" x14ac:dyDescent="0.35">
      <c r="A22" s="122"/>
      <c r="B22" s="35" t="s">
        <v>107</v>
      </c>
      <c r="C22" s="52"/>
      <c r="D22" s="60"/>
      <c r="E22" s="115"/>
      <c r="F22" s="114">
        <f t="shared" si="1"/>
        <v>0</v>
      </c>
      <c r="G22" s="128"/>
    </row>
    <row r="23" spans="1:7" ht="25.5" x14ac:dyDescent="0.35">
      <c r="A23" s="122">
        <v>1</v>
      </c>
      <c r="B23" s="36" t="s">
        <v>109</v>
      </c>
      <c r="C23" s="52" t="s">
        <v>8</v>
      </c>
      <c r="D23" s="60">
        <v>1850</v>
      </c>
      <c r="E23" s="115"/>
      <c r="F23" s="114">
        <f t="shared" si="1"/>
        <v>0</v>
      </c>
      <c r="G23" s="128"/>
    </row>
    <row r="24" spans="1:7" x14ac:dyDescent="0.35">
      <c r="A24" s="122">
        <v>2</v>
      </c>
      <c r="B24" s="36" t="s">
        <v>108</v>
      </c>
      <c r="C24" s="52" t="s">
        <v>8</v>
      </c>
      <c r="D24" s="60">
        <v>620</v>
      </c>
      <c r="E24" s="115"/>
      <c r="F24" s="114">
        <f>E24*D24</f>
        <v>0</v>
      </c>
      <c r="G24" s="128"/>
    </row>
    <row r="25" spans="1:7" x14ac:dyDescent="0.35">
      <c r="A25" s="122">
        <v>3</v>
      </c>
      <c r="B25" s="36" t="s">
        <v>110</v>
      </c>
      <c r="C25" s="52" t="s">
        <v>8</v>
      </c>
      <c r="D25" s="60">
        <v>1850</v>
      </c>
      <c r="E25" s="115"/>
      <c r="F25" s="114">
        <f>E25*D25</f>
        <v>0</v>
      </c>
      <c r="G25" s="128"/>
    </row>
    <row r="26" spans="1:7" x14ac:dyDescent="0.35">
      <c r="A26" s="122"/>
      <c r="B26" s="36"/>
      <c r="C26" s="52"/>
      <c r="D26" s="60"/>
      <c r="E26" s="115"/>
      <c r="F26" s="114">
        <f t="shared" ref="F26:F27" si="2">E26*D26</f>
        <v>0</v>
      </c>
      <c r="G26" s="128"/>
    </row>
    <row r="27" spans="1:7" ht="13.15" x14ac:dyDescent="0.35">
      <c r="A27" s="232"/>
      <c r="B27" s="191" t="s">
        <v>111</v>
      </c>
      <c r="C27" s="52"/>
      <c r="D27" s="60"/>
      <c r="E27" s="115"/>
      <c r="F27" s="114">
        <f t="shared" si="2"/>
        <v>0</v>
      </c>
      <c r="G27" s="128"/>
    </row>
    <row r="28" spans="1:7" ht="13.15" x14ac:dyDescent="0.35">
      <c r="A28" s="232"/>
      <c r="B28" s="184" t="s">
        <v>144</v>
      </c>
      <c r="C28" s="52"/>
      <c r="D28" s="60"/>
      <c r="E28" s="115"/>
      <c r="F28" s="114"/>
      <c r="G28" s="128"/>
    </row>
    <row r="29" spans="1:7" x14ac:dyDescent="0.35">
      <c r="A29" s="232">
        <v>4</v>
      </c>
      <c r="B29" s="36" t="s">
        <v>145</v>
      </c>
      <c r="C29" s="52" t="s">
        <v>73</v>
      </c>
      <c r="D29" s="60">
        <v>10</v>
      </c>
      <c r="E29" s="115"/>
      <c r="F29" s="114">
        <f>E29*D29</f>
        <v>0</v>
      </c>
      <c r="G29" s="128"/>
    </row>
    <row r="30" spans="1:7" x14ac:dyDescent="0.35">
      <c r="A30" s="232">
        <v>5</v>
      </c>
      <c r="B30" s="36" t="s">
        <v>146</v>
      </c>
      <c r="C30" s="52" t="s">
        <v>73</v>
      </c>
      <c r="D30" s="60">
        <v>10</v>
      </c>
      <c r="E30" s="273"/>
      <c r="F30" s="114">
        <f t="shared" ref="F30:F31" si="3">E30*D30</f>
        <v>0</v>
      </c>
      <c r="G30" s="128"/>
    </row>
    <row r="31" spans="1:7" x14ac:dyDescent="0.35">
      <c r="A31" s="122">
        <v>6</v>
      </c>
      <c r="B31" s="274" t="s">
        <v>147</v>
      </c>
      <c r="C31" s="52" t="s">
        <v>73</v>
      </c>
      <c r="D31" s="60">
        <v>5</v>
      </c>
      <c r="E31" s="273"/>
      <c r="F31" s="114">
        <f t="shared" si="3"/>
        <v>0</v>
      </c>
      <c r="G31" s="128"/>
    </row>
    <row r="32" spans="1:7" x14ac:dyDescent="0.35">
      <c r="A32" s="122"/>
      <c r="B32" s="36"/>
      <c r="C32" s="52"/>
      <c r="D32" s="60"/>
      <c r="E32" s="115"/>
      <c r="F32" s="114"/>
      <c r="G32" s="128"/>
    </row>
    <row r="33" spans="1:7" x14ac:dyDescent="0.35">
      <c r="A33" s="122"/>
      <c r="B33" s="36"/>
      <c r="C33" s="52"/>
      <c r="D33" s="60"/>
      <c r="E33" s="115"/>
      <c r="F33" s="114"/>
      <c r="G33" s="128"/>
    </row>
    <row r="34" spans="1:7" x14ac:dyDescent="0.35">
      <c r="A34" s="122"/>
      <c r="B34" s="36"/>
      <c r="C34" s="52"/>
      <c r="D34" s="60"/>
      <c r="E34" s="115"/>
      <c r="F34" s="114"/>
      <c r="G34" s="128"/>
    </row>
    <row r="35" spans="1:7" ht="13.15" x14ac:dyDescent="0.35">
      <c r="A35" s="122"/>
      <c r="B35" s="35"/>
      <c r="C35" s="52"/>
      <c r="D35" s="60"/>
      <c r="E35" s="115"/>
      <c r="F35" s="114"/>
      <c r="G35" s="128"/>
    </row>
    <row r="36" spans="1:7" x14ac:dyDescent="0.35">
      <c r="A36" s="122"/>
      <c r="B36" s="36"/>
      <c r="C36" s="52"/>
      <c r="D36" s="60"/>
      <c r="E36" s="115"/>
      <c r="F36" s="114"/>
      <c r="G36" s="128"/>
    </row>
    <row r="37" spans="1:7" x14ac:dyDescent="0.35">
      <c r="A37" s="122"/>
      <c r="B37" s="36"/>
      <c r="C37" s="52"/>
      <c r="D37" s="60"/>
      <c r="E37" s="115"/>
      <c r="F37" s="114"/>
      <c r="G37" s="128"/>
    </row>
    <row r="38" spans="1:7" x14ac:dyDescent="0.35">
      <c r="A38" s="122"/>
      <c r="B38" s="36"/>
      <c r="C38" s="52"/>
      <c r="D38" s="60"/>
      <c r="E38" s="115"/>
      <c r="F38" s="114"/>
      <c r="G38" s="128"/>
    </row>
    <row r="39" spans="1:7" ht="13.15" x14ac:dyDescent="0.35">
      <c r="A39" s="122"/>
      <c r="B39" s="35"/>
      <c r="C39" s="52"/>
      <c r="D39" s="60"/>
      <c r="E39" s="115"/>
      <c r="F39" s="114"/>
      <c r="G39" s="128"/>
    </row>
    <row r="40" spans="1:7" x14ac:dyDescent="0.35">
      <c r="A40" s="122"/>
      <c r="B40" s="36"/>
      <c r="C40" s="52"/>
      <c r="D40" s="60"/>
      <c r="E40" s="115"/>
      <c r="F40" s="114"/>
      <c r="G40" s="128"/>
    </row>
    <row r="41" spans="1:7" x14ac:dyDescent="0.35">
      <c r="A41" s="232"/>
      <c r="B41" s="36"/>
      <c r="C41" s="52"/>
      <c r="D41" s="60"/>
      <c r="E41" s="115"/>
      <c r="F41" s="114"/>
      <c r="G41" s="128"/>
    </row>
    <row r="42" spans="1:7" x14ac:dyDescent="0.35">
      <c r="A42" s="122"/>
      <c r="B42" s="36"/>
      <c r="C42" s="52"/>
      <c r="D42" s="60"/>
      <c r="E42" s="115"/>
      <c r="F42" s="114"/>
      <c r="G42" s="128"/>
    </row>
    <row r="43" spans="1:7" ht="13.15" x14ac:dyDescent="0.35">
      <c r="A43" s="122"/>
      <c r="B43" s="35"/>
      <c r="C43" s="52"/>
      <c r="D43" s="60"/>
      <c r="E43" s="115"/>
      <c r="F43" s="114"/>
      <c r="G43" s="128"/>
    </row>
    <row r="44" spans="1:7" x14ac:dyDescent="0.35">
      <c r="A44" s="122"/>
      <c r="B44" s="36"/>
      <c r="C44" s="52"/>
      <c r="D44" s="60"/>
      <c r="E44" s="115"/>
      <c r="F44" s="114"/>
      <c r="G44" s="128"/>
    </row>
    <row r="45" spans="1:7" x14ac:dyDescent="0.35">
      <c r="A45" s="122"/>
      <c r="B45" s="36"/>
      <c r="C45" s="52"/>
      <c r="D45" s="60"/>
      <c r="E45" s="115"/>
      <c r="F45" s="114"/>
      <c r="G45" s="128"/>
    </row>
    <row r="46" spans="1:7" x14ac:dyDescent="0.35">
      <c r="A46" s="122"/>
      <c r="B46" s="36"/>
      <c r="C46" s="52"/>
      <c r="D46" s="60"/>
      <c r="E46" s="115"/>
      <c r="F46" s="114"/>
      <c r="G46" s="128"/>
    </row>
    <row r="47" spans="1:7" x14ac:dyDescent="0.35">
      <c r="A47" s="122"/>
      <c r="B47" s="36"/>
      <c r="C47" s="52"/>
      <c r="D47" s="60"/>
      <c r="E47" s="115"/>
      <c r="F47" s="114"/>
      <c r="G47" s="128"/>
    </row>
    <row r="48" spans="1:7" x14ac:dyDescent="0.35">
      <c r="A48" s="122"/>
      <c r="B48" s="36"/>
      <c r="C48" s="52"/>
      <c r="D48" s="60"/>
      <c r="E48" s="115"/>
      <c r="F48" s="114"/>
      <c r="G48" s="128"/>
    </row>
    <row r="49" spans="1:7" x14ac:dyDescent="0.35">
      <c r="A49" s="122"/>
      <c r="B49" s="36"/>
      <c r="C49" s="52"/>
      <c r="D49" s="60"/>
      <c r="E49" s="115"/>
      <c r="F49" s="114"/>
      <c r="G49" s="128"/>
    </row>
    <row r="50" spans="1:7" x14ac:dyDescent="0.35">
      <c r="A50" s="122"/>
      <c r="B50" s="36"/>
      <c r="C50" s="52"/>
      <c r="D50" s="60"/>
      <c r="E50" s="115"/>
      <c r="F50" s="114"/>
      <c r="G50" s="128"/>
    </row>
    <row r="51" spans="1:7" x14ac:dyDescent="0.35">
      <c r="A51" s="122"/>
      <c r="B51" s="36"/>
      <c r="C51" s="52"/>
      <c r="D51" s="60"/>
      <c r="E51" s="115"/>
      <c r="F51" s="114"/>
      <c r="G51" s="128"/>
    </row>
    <row r="52" spans="1:7" x14ac:dyDescent="0.35">
      <c r="A52" s="122"/>
      <c r="B52" s="36"/>
      <c r="C52" s="52"/>
      <c r="D52" s="60"/>
      <c r="E52" s="115"/>
      <c r="F52" s="114"/>
      <c r="G52" s="128"/>
    </row>
    <row r="53" spans="1:7" ht="13.15" thickBot="1" x14ac:dyDescent="0.4">
      <c r="A53" s="122"/>
      <c r="B53" s="36"/>
      <c r="C53" s="52"/>
      <c r="D53" s="60"/>
      <c r="E53" s="115"/>
      <c r="F53" s="114">
        <f t="shared" ref="F53" si="4">E53*D53</f>
        <v>0</v>
      </c>
      <c r="G53" s="128"/>
    </row>
    <row r="54" spans="1:7" ht="13.5" thickBot="1" x14ac:dyDescent="0.4">
      <c r="A54" s="124"/>
      <c r="B54" s="39" t="s">
        <v>9</v>
      </c>
      <c r="C54" s="54"/>
      <c r="D54" s="61"/>
      <c r="E54" s="116"/>
      <c r="F54" s="185">
        <f>SUM(F6:F53)</f>
        <v>0</v>
      </c>
    </row>
    <row r="55" spans="1:7" x14ac:dyDescent="0.35">
      <c r="A55" s="122"/>
      <c r="B55" s="36"/>
      <c r="C55" s="52"/>
      <c r="D55" s="60"/>
      <c r="E55" s="33"/>
      <c r="F55" s="34"/>
    </row>
    <row r="56" spans="1:7" ht="13.15" x14ac:dyDescent="0.35">
      <c r="A56" s="49"/>
      <c r="B56" s="37" t="str">
        <f>CONCATENATE("SUMMARY ",B7)</f>
        <v>SUMMARY SECTION NO 3 - EARTHWORKS</v>
      </c>
      <c r="C56" s="30"/>
      <c r="D56" s="40"/>
      <c r="E56" s="33"/>
      <c r="F56" s="55"/>
    </row>
    <row r="57" spans="1:7" ht="13.15" x14ac:dyDescent="0.35">
      <c r="A57" s="49"/>
      <c r="B57" s="31" t="str">
        <f>B9</f>
        <v>BILL NO 1 - EARTHWORKS</v>
      </c>
      <c r="C57" s="30"/>
      <c r="D57" s="40"/>
      <c r="E57" s="33"/>
      <c r="F57" s="186">
        <f>F54</f>
        <v>0</v>
      </c>
    </row>
    <row r="58" spans="1:7" ht="13.15" x14ac:dyDescent="0.35">
      <c r="A58" s="49"/>
      <c r="B58" s="41" t="str">
        <f>CONCATENATE("TOTAL ",B7)</f>
        <v>TOTAL SECTION NO 3 - EARTHWORKS</v>
      </c>
      <c r="C58" s="30"/>
      <c r="D58" s="40"/>
      <c r="E58" s="33"/>
      <c r="F58" s="187">
        <f>SUM(F57:F57)</f>
        <v>0</v>
      </c>
    </row>
    <row r="59" spans="1:7" ht="13.15" thickBot="1" x14ac:dyDescent="0.4">
      <c r="A59" s="123"/>
      <c r="B59" s="56"/>
      <c r="C59" s="29"/>
      <c r="D59" s="38"/>
      <c r="E59" s="57"/>
      <c r="F59" s="58"/>
    </row>
    <row r="61" spans="1:7" x14ac:dyDescent="0.35">
      <c r="D61" s="136"/>
    </row>
  </sheetData>
  <protectedRanges>
    <protectedRange sqref="E17" name="Rates Only_1_1_1" securityDescriptor="O:WDG:WDD:(A;;CC;;;WD)"/>
    <protectedRange sqref="E30" name="Rates Only_1_1" securityDescriptor="O:WDG:WDD:(A;;CC;;;WD)"/>
    <protectedRange sqref="E31" name="Rates Only_1_1_2" securityDescriptor="O:WDG:WDD:(A;;CC;;;WD)"/>
  </protectedRanges>
  <autoFilter ref="A5:G120" xr:uid="{00000000-0009-0000-0000-000004000000}">
    <filterColumn colId="6">
      <filters blank="1"/>
    </filterColumn>
  </autoFilter>
  <mergeCells count="2">
    <mergeCell ref="E2:F2"/>
    <mergeCell ref="E3:F4"/>
  </mergeCells>
  <printOptions horizontalCentered="1"/>
  <pageMargins left="0.196850393700787" right="0.196850393700787" top="0.39370078740157499" bottom="0.39370078740157499" header="0.196850393700787" footer="0.196850393700787"/>
  <pageSetup paperSize="9" scale="79" fitToHeight="0" orientation="portrait" r:id="rId1"/>
  <headerFooter alignWithMargins="0">
    <oddHeader xml:space="preserve">&amp;RJoburg Property Company-Igano Group - PARKHURST BOWLING CLUB REFURBISHMENT AND SITE CLEARANCE WORKS </oddHeader>
    <oddFooter>&amp;CPage &amp;P of &amp;N&amp;R&amp;A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D0118-4372-4985-8C41-4506D101547F}">
  <sheetPr filterMode="1">
    <tabColor theme="5" tint="0.59999389629810485"/>
    <pageSetUpPr fitToPage="1"/>
  </sheetPr>
  <dimension ref="A1:G46"/>
  <sheetViews>
    <sheetView showZeros="0" view="pageBreakPreview" zoomScaleNormal="75" zoomScaleSheetLayoutView="100" workbookViewId="0">
      <pane xSplit="3" ySplit="5" topLeftCell="D25" activePane="bottomRight" state="frozen"/>
      <selection activeCell="B41" sqref="B41"/>
      <selection pane="topRight" activeCell="B41" sqref="B41"/>
      <selection pane="bottomLeft" activeCell="B41" sqref="B41"/>
      <selection pane="bottomRight" activeCell="B31" sqref="B31"/>
    </sheetView>
  </sheetViews>
  <sheetFormatPr defaultColWidth="9.1328125" defaultRowHeight="12.75" x14ac:dyDescent="0.35"/>
  <cols>
    <col min="1" max="1" width="8.86328125" style="118" customWidth="1"/>
    <col min="2" max="2" width="60.86328125" style="53" customWidth="1"/>
    <col min="3" max="3" width="6.86328125" style="20" customWidth="1"/>
    <col min="4" max="4" width="13.33203125" style="42" customWidth="1"/>
    <col min="5" max="5" width="19.46484375" style="20" customWidth="1"/>
    <col min="6" max="6" width="20" style="20" customWidth="1"/>
    <col min="7" max="7" width="1.53125" style="126" customWidth="1"/>
    <col min="8" max="16384" width="9.1328125" style="20"/>
  </cols>
  <sheetData>
    <row r="1" spans="1:7" ht="13.15" thickBot="1" x14ac:dyDescent="0.4">
      <c r="B1" s="101"/>
      <c r="C1" s="73"/>
    </row>
    <row r="2" spans="1:7" ht="13.5" thickBot="1" x14ac:dyDescent="0.45">
      <c r="B2" s="71"/>
      <c r="C2" s="73"/>
      <c r="E2" s="277" t="str">
        <f>'[1]P&amp;G'!E2:F2</f>
        <v>BOQ</v>
      </c>
      <c r="F2" s="278"/>
    </row>
    <row r="3" spans="1:7" s="32" customFormat="1" ht="27.6" customHeight="1" x14ac:dyDescent="0.4">
      <c r="A3" s="119"/>
      <c r="B3" s="263" t="str">
        <f>EARTHWORKS!B3</f>
        <v>PARKHURST BOWLING CLUB REFURBISHMENT AND SITE CLEARANCE WORKS</v>
      </c>
      <c r="C3" s="22"/>
      <c r="D3" s="26"/>
      <c r="E3" s="283" t="str">
        <f>'[1]P&amp;G'!E3:F4</f>
        <v>RAND VALUE - ZAR R</v>
      </c>
      <c r="F3" s="284"/>
      <c r="G3" s="126"/>
    </row>
    <row r="4" spans="1:7" s="44" customFormat="1" ht="13.5" customHeight="1" thickBot="1" x14ac:dyDescent="0.45">
      <c r="A4" s="120" t="s">
        <v>0</v>
      </c>
      <c r="B4" s="102"/>
      <c r="C4" s="24" t="s">
        <v>0</v>
      </c>
      <c r="D4" s="25"/>
      <c r="E4" s="285"/>
      <c r="F4" s="286"/>
      <c r="G4" s="127"/>
    </row>
    <row r="5" spans="1:7" s="103" customFormat="1" ht="25.5" customHeight="1" thickBot="1" x14ac:dyDescent="0.4">
      <c r="A5" s="121" t="s">
        <v>1</v>
      </c>
      <c r="B5" s="46" t="s">
        <v>2</v>
      </c>
      <c r="C5" s="47" t="s">
        <v>3</v>
      </c>
      <c r="D5" s="48" t="s">
        <v>4</v>
      </c>
      <c r="E5" s="90" t="s">
        <v>5</v>
      </c>
      <c r="F5" s="91" t="s">
        <v>6</v>
      </c>
      <c r="G5" s="125"/>
    </row>
    <row r="6" spans="1:7" ht="13.15" x14ac:dyDescent="0.4">
      <c r="A6" s="49"/>
      <c r="B6" s="50"/>
      <c r="C6" s="51"/>
      <c r="D6" s="59"/>
      <c r="E6" s="92"/>
      <c r="F6" s="93"/>
      <c r="G6" s="125"/>
    </row>
    <row r="7" spans="1:7" ht="13.15" x14ac:dyDescent="0.4">
      <c r="A7" s="49"/>
      <c r="B7" s="37" t="s">
        <v>138</v>
      </c>
      <c r="C7" s="51"/>
      <c r="D7" s="60">
        <v>0</v>
      </c>
      <c r="E7" s="27"/>
      <c r="F7" s="28"/>
    </row>
    <row r="8" spans="1:7" ht="13.15" x14ac:dyDescent="0.4">
      <c r="A8" s="49"/>
      <c r="B8" s="50"/>
      <c r="C8" s="51"/>
      <c r="D8" s="60">
        <v>0</v>
      </c>
      <c r="E8" s="33"/>
      <c r="F8" s="34"/>
    </row>
    <row r="9" spans="1:7" ht="13.15" x14ac:dyDescent="0.4">
      <c r="A9" s="49"/>
      <c r="B9" s="37" t="s">
        <v>113</v>
      </c>
      <c r="C9" s="51"/>
      <c r="D9" s="60">
        <v>0</v>
      </c>
      <c r="E9" s="27"/>
      <c r="F9" s="28"/>
    </row>
    <row r="10" spans="1:7" ht="13.15" x14ac:dyDescent="0.4">
      <c r="A10" s="49"/>
      <c r="B10" s="35"/>
      <c r="C10" s="51"/>
      <c r="D10" s="60">
        <v>0</v>
      </c>
      <c r="E10" s="27"/>
      <c r="F10" s="28"/>
      <c r="G10" s="128"/>
    </row>
    <row r="11" spans="1:7" ht="13.15" x14ac:dyDescent="0.4">
      <c r="A11" s="49"/>
      <c r="B11" s="246" t="s">
        <v>48</v>
      </c>
      <c r="C11" s="51"/>
      <c r="D11" s="60"/>
      <c r="E11" s="27"/>
      <c r="F11" s="28"/>
      <c r="G11" s="128"/>
    </row>
    <row r="12" spans="1:7" ht="25.5" x14ac:dyDescent="0.4">
      <c r="A12" s="49"/>
      <c r="B12" s="36" t="s">
        <v>49</v>
      </c>
      <c r="C12" s="51"/>
      <c r="D12" s="60"/>
      <c r="E12" s="27"/>
      <c r="F12" s="28"/>
      <c r="G12" s="128"/>
    </row>
    <row r="13" spans="1:7" ht="13.15" x14ac:dyDescent="0.4">
      <c r="A13" s="49"/>
      <c r="B13" s="36"/>
      <c r="C13" s="51"/>
      <c r="D13" s="60"/>
      <c r="E13" s="27"/>
      <c r="F13" s="28"/>
      <c r="G13" s="128"/>
    </row>
    <row r="14" spans="1:7" ht="13.15" x14ac:dyDescent="0.4">
      <c r="A14" s="49"/>
      <c r="B14" s="247" t="s">
        <v>112</v>
      </c>
      <c r="C14" s="51"/>
      <c r="D14" s="60"/>
      <c r="E14" s="27"/>
      <c r="F14" s="28"/>
      <c r="G14" s="128"/>
    </row>
    <row r="15" spans="1:7" ht="26.25" x14ac:dyDescent="0.35">
      <c r="A15" s="122"/>
      <c r="B15" s="265" t="s">
        <v>125</v>
      </c>
      <c r="C15" s="189"/>
      <c r="D15" s="60"/>
      <c r="E15" s="115"/>
      <c r="F15" s="114"/>
      <c r="G15" s="128"/>
    </row>
    <row r="16" spans="1:7" ht="102" x14ac:dyDescent="0.35">
      <c r="A16" s="232">
        <v>1</v>
      </c>
      <c r="B16" s="264" t="s">
        <v>126</v>
      </c>
      <c r="C16" s="189" t="s">
        <v>7</v>
      </c>
      <c r="D16" s="60">
        <v>56</v>
      </c>
      <c r="E16" s="115"/>
      <c r="F16" s="114">
        <f t="shared" ref="F16:F19" si="0">E16*D16</f>
        <v>0</v>
      </c>
      <c r="G16" s="128"/>
    </row>
    <row r="17" spans="1:7" ht="114.75" x14ac:dyDescent="0.35">
      <c r="A17" s="232">
        <v>2</v>
      </c>
      <c r="B17" s="264" t="s">
        <v>127</v>
      </c>
      <c r="C17" s="189" t="s">
        <v>73</v>
      </c>
      <c r="D17" s="60">
        <v>2</v>
      </c>
      <c r="E17" s="115"/>
      <c r="F17" s="114">
        <f t="shared" si="0"/>
        <v>0</v>
      </c>
      <c r="G17" s="128"/>
    </row>
    <row r="18" spans="1:7" ht="13.15" x14ac:dyDescent="0.35">
      <c r="A18" s="232"/>
      <c r="B18" s="247" t="s">
        <v>124</v>
      </c>
      <c r="C18" s="189"/>
      <c r="D18" s="60"/>
      <c r="E18" s="115"/>
      <c r="F18" s="114">
        <f t="shared" si="0"/>
        <v>0</v>
      </c>
      <c r="G18" s="128"/>
    </row>
    <row r="19" spans="1:7" ht="89.25" x14ac:dyDescent="0.35">
      <c r="A19" s="232">
        <v>3</v>
      </c>
      <c r="B19" s="264" t="s">
        <v>123</v>
      </c>
      <c r="C19" s="189" t="s">
        <v>73</v>
      </c>
      <c r="D19" s="60">
        <v>1</v>
      </c>
      <c r="E19" s="115"/>
      <c r="F19" s="114">
        <f t="shared" si="0"/>
        <v>0</v>
      </c>
      <c r="G19" s="128"/>
    </row>
    <row r="20" spans="1:7" x14ac:dyDescent="0.35">
      <c r="A20" s="122"/>
      <c r="B20" s="264"/>
      <c r="C20" s="189"/>
      <c r="D20" s="60"/>
      <c r="E20" s="115"/>
      <c r="F20" s="114"/>
      <c r="G20" s="128"/>
    </row>
    <row r="21" spans="1:7" ht="13.15" x14ac:dyDescent="0.35">
      <c r="A21" s="122"/>
      <c r="B21" s="249" t="s">
        <v>128</v>
      </c>
      <c r="C21" s="189"/>
      <c r="D21" s="60"/>
      <c r="E21" s="115"/>
      <c r="F21" s="114"/>
      <c r="G21" s="128"/>
    </row>
    <row r="22" spans="1:7" ht="76.5" x14ac:dyDescent="0.35">
      <c r="A22" s="232">
        <v>4</v>
      </c>
      <c r="B22" s="248" t="s">
        <v>129</v>
      </c>
      <c r="C22" s="52" t="s">
        <v>7</v>
      </c>
      <c r="D22" s="60">
        <v>410</v>
      </c>
      <c r="E22" s="115"/>
      <c r="F22" s="114">
        <f>D22*E22</f>
        <v>0</v>
      </c>
      <c r="G22" s="128"/>
    </row>
    <row r="23" spans="1:7" s="53" customFormat="1" ht="63.75" x14ac:dyDescent="0.35">
      <c r="A23" s="232">
        <v>5</v>
      </c>
      <c r="B23" s="248" t="s">
        <v>130</v>
      </c>
      <c r="C23" s="189" t="s">
        <v>73</v>
      </c>
      <c r="D23" s="60">
        <v>1</v>
      </c>
      <c r="E23" s="115"/>
      <c r="F23" s="114">
        <f>D23*E23</f>
        <v>0</v>
      </c>
      <c r="G23" s="128"/>
    </row>
    <row r="24" spans="1:7" x14ac:dyDescent="0.35">
      <c r="A24" s="232">
        <v>6</v>
      </c>
      <c r="B24" s="250" t="s">
        <v>131</v>
      </c>
      <c r="C24" s="189" t="s">
        <v>7</v>
      </c>
      <c r="D24" s="60">
        <v>410</v>
      </c>
      <c r="E24" s="115"/>
      <c r="F24" s="114">
        <f>D24*E24</f>
        <v>0</v>
      </c>
      <c r="G24" s="128"/>
    </row>
    <row r="25" spans="1:7" x14ac:dyDescent="0.35">
      <c r="A25" s="122"/>
      <c r="B25" s="248"/>
      <c r="C25" s="189"/>
      <c r="D25" s="60"/>
      <c r="E25" s="115"/>
      <c r="F25" s="114">
        <v>0</v>
      </c>
      <c r="G25" s="128"/>
    </row>
    <row r="26" spans="1:7" ht="26.25" x14ac:dyDescent="0.35">
      <c r="A26" s="122"/>
      <c r="B26" s="246" t="s">
        <v>132</v>
      </c>
      <c r="C26" s="189"/>
      <c r="D26" s="60"/>
      <c r="E26" s="115"/>
      <c r="F26" s="114">
        <v>0</v>
      </c>
      <c r="G26" s="128"/>
    </row>
    <row r="27" spans="1:7" ht="25.5" x14ac:dyDescent="0.35">
      <c r="A27" s="232">
        <v>7</v>
      </c>
      <c r="B27" s="250" t="s">
        <v>133</v>
      </c>
      <c r="C27" s="189" t="s">
        <v>134</v>
      </c>
      <c r="D27" s="60">
        <v>15</v>
      </c>
      <c r="E27" s="115"/>
      <c r="F27" s="114">
        <f>E27*D27</f>
        <v>0</v>
      </c>
      <c r="G27" s="128"/>
    </row>
    <row r="28" spans="1:7" x14ac:dyDescent="0.35">
      <c r="A28" s="122"/>
      <c r="B28" s="250"/>
      <c r="C28" s="189"/>
      <c r="D28" s="60"/>
      <c r="E28" s="115"/>
      <c r="F28" s="114"/>
      <c r="G28" s="128"/>
    </row>
    <row r="29" spans="1:7" x14ac:dyDescent="0.35">
      <c r="A29" s="122"/>
      <c r="B29" s="251"/>
      <c r="C29" s="52"/>
      <c r="D29" s="60"/>
      <c r="E29" s="115"/>
      <c r="F29" s="114"/>
      <c r="G29" s="128"/>
    </row>
    <row r="30" spans="1:7" ht="13.15" x14ac:dyDescent="0.35">
      <c r="A30" s="122"/>
      <c r="B30" s="35"/>
      <c r="C30" s="52"/>
      <c r="D30" s="60"/>
      <c r="E30" s="115"/>
      <c r="F30" s="114"/>
      <c r="G30" s="128"/>
    </row>
    <row r="31" spans="1:7" x14ac:dyDescent="0.35">
      <c r="A31" s="122"/>
      <c r="B31" s="36"/>
      <c r="C31" s="189"/>
      <c r="D31" s="60"/>
      <c r="E31" s="115"/>
      <c r="F31" s="114"/>
      <c r="G31" s="128"/>
    </row>
    <row r="32" spans="1:7" x14ac:dyDescent="0.35">
      <c r="A32" s="122"/>
      <c r="B32" s="36"/>
      <c r="C32" s="52"/>
      <c r="D32" s="60"/>
      <c r="E32" s="115"/>
      <c r="F32" s="114"/>
      <c r="G32" s="128"/>
    </row>
    <row r="33" spans="1:7" ht="13.15" x14ac:dyDescent="0.35">
      <c r="A33" s="122"/>
      <c r="B33" s="35"/>
      <c r="C33" s="52"/>
      <c r="D33" s="60"/>
      <c r="E33" s="115"/>
      <c r="F33" s="114"/>
      <c r="G33" s="128"/>
    </row>
    <row r="34" spans="1:7" x14ac:dyDescent="0.35">
      <c r="A34" s="122"/>
      <c r="B34" s="36"/>
      <c r="C34" s="189"/>
      <c r="D34" s="60"/>
      <c r="E34" s="115"/>
      <c r="F34" s="114"/>
      <c r="G34" s="128"/>
    </row>
    <row r="35" spans="1:7" x14ac:dyDescent="0.35">
      <c r="A35" s="122"/>
      <c r="B35" s="36"/>
      <c r="C35" s="52"/>
      <c r="D35" s="60"/>
      <c r="E35" s="115"/>
      <c r="F35" s="114"/>
      <c r="G35" s="128"/>
    </row>
    <row r="36" spans="1:7" x14ac:dyDescent="0.35">
      <c r="A36" s="122"/>
      <c r="B36" s="36"/>
      <c r="C36" s="52"/>
      <c r="D36" s="60"/>
      <c r="E36" s="115"/>
      <c r="F36" s="114"/>
      <c r="G36" s="128"/>
    </row>
    <row r="37" spans="1:7" ht="13.15" x14ac:dyDescent="0.35">
      <c r="A37" s="122"/>
      <c r="B37" s="35"/>
      <c r="C37" s="52"/>
      <c r="D37" s="60"/>
      <c r="E37" s="115"/>
      <c r="F37" s="114"/>
      <c r="G37" s="128"/>
    </row>
    <row r="38" spans="1:7" ht="13.5" thickBot="1" x14ac:dyDescent="0.4">
      <c r="A38" s="122"/>
      <c r="B38" s="35"/>
      <c r="C38" s="52"/>
      <c r="D38" s="60"/>
      <c r="E38" s="115"/>
      <c r="F38" s="114"/>
      <c r="G38" s="128"/>
    </row>
    <row r="39" spans="1:7" ht="13.5" thickBot="1" x14ac:dyDescent="0.4">
      <c r="A39" s="124"/>
      <c r="B39" s="39" t="s">
        <v>9</v>
      </c>
      <c r="C39" s="54"/>
      <c r="D39" s="61"/>
      <c r="E39" s="116"/>
      <c r="F39" s="185">
        <f>SUM(F6:F38)</f>
        <v>0</v>
      </c>
    </row>
    <row r="40" spans="1:7" x14ac:dyDescent="0.35">
      <c r="A40" s="122"/>
      <c r="B40" s="36"/>
      <c r="C40" s="52"/>
      <c r="D40" s="60"/>
      <c r="E40" s="33"/>
      <c r="F40" s="34"/>
    </row>
    <row r="41" spans="1:7" ht="13.15" x14ac:dyDescent="0.35">
      <c r="A41" s="49"/>
      <c r="B41" s="37" t="str">
        <f>CONCATENATE("SUMMARY ",B7)</f>
        <v>SUMMARY SECTION NO 4 - FENCING</v>
      </c>
      <c r="C41" s="30"/>
      <c r="D41" s="40"/>
      <c r="E41" s="33"/>
      <c r="F41" s="252"/>
    </row>
    <row r="42" spans="1:7" ht="13.15" x14ac:dyDescent="0.35">
      <c r="A42" s="49"/>
      <c r="B42" s="31" t="str">
        <f>B9</f>
        <v>BILL NO 1 - FENCING</v>
      </c>
      <c r="C42" s="30"/>
      <c r="D42" s="40"/>
      <c r="E42" s="33"/>
      <c r="F42" s="253">
        <f>F39</f>
        <v>0</v>
      </c>
    </row>
    <row r="43" spans="1:7" ht="13.15" x14ac:dyDescent="0.35">
      <c r="A43" s="49"/>
      <c r="B43" s="41" t="str">
        <f>CONCATENATE("TOTAL ",B7)</f>
        <v>TOTAL SECTION NO 4 - FENCING</v>
      </c>
      <c r="C43" s="30"/>
      <c r="D43" s="40"/>
      <c r="E43" s="33"/>
      <c r="F43" s="254">
        <f>SUM(F42:F42)</f>
        <v>0</v>
      </c>
    </row>
    <row r="44" spans="1:7" ht="13.15" thickBot="1" x14ac:dyDescent="0.4">
      <c r="A44" s="123"/>
      <c r="B44" s="56"/>
      <c r="C44" s="29"/>
      <c r="D44" s="38"/>
      <c r="E44" s="57"/>
      <c r="F44" s="58"/>
    </row>
    <row r="46" spans="1:7" x14ac:dyDescent="0.35">
      <c r="D46" s="136"/>
    </row>
  </sheetData>
  <autoFilter ref="A5:G105" xr:uid="{00000000-0009-0000-0000-000004000000}">
    <filterColumn colId="6">
      <filters blank="1"/>
    </filterColumn>
  </autoFilter>
  <mergeCells count="2">
    <mergeCell ref="E2:F2"/>
    <mergeCell ref="E3:F4"/>
  </mergeCells>
  <printOptions horizontalCentered="1"/>
  <pageMargins left="0.196850393700787" right="0.196850393700787" top="0.39370078740157499" bottom="0.39370078740157499" header="0.196850393700787" footer="0.196850393700787"/>
  <pageSetup paperSize="9" scale="79" fitToHeight="0" orientation="portrait" r:id="rId1"/>
  <headerFooter alignWithMargins="0">
    <oddHeader xml:space="preserve">&amp;RJoburg Property Company-Igano Group - PARKHURST BOWLING CLUB REFURBISHMENT AND SITE CLEARANCE WORKS </oddHeader>
    <oddFooter>&amp;CPage &amp;P of &amp;N&amp;R&amp;A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5B0DF-C32F-41D0-BCE6-90EA65AE0B53}">
  <sheetPr filterMode="1">
    <tabColor theme="5" tint="0.59999389629810485"/>
    <pageSetUpPr fitToPage="1"/>
  </sheetPr>
  <dimension ref="A1:G48"/>
  <sheetViews>
    <sheetView showZeros="0" view="pageBreakPreview" zoomScaleNormal="75" zoomScaleSheetLayoutView="100" workbookViewId="0">
      <pane xSplit="3" ySplit="5" topLeftCell="D29" activePane="bottomRight" state="frozen"/>
      <selection activeCell="B41" sqref="B41"/>
      <selection pane="topRight" activeCell="B41" sqref="B41"/>
      <selection pane="bottomLeft" activeCell="B41" sqref="B41"/>
      <selection pane="bottomRight" activeCell="E37" sqref="E37"/>
    </sheetView>
  </sheetViews>
  <sheetFormatPr defaultColWidth="9.1328125" defaultRowHeight="12.75" x14ac:dyDescent="0.35"/>
  <cols>
    <col min="1" max="1" width="8.86328125" style="118" customWidth="1"/>
    <col min="2" max="2" width="60.86328125" style="53" customWidth="1"/>
    <col min="3" max="3" width="6.86328125" style="20" customWidth="1"/>
    <col min="4" max="4" width="13.33203125" style="42" customWidth="1"/>
    <col min="5" max="5" width="19.46484375" style="20" customWidth="1"/>
    <col min="6" max="6" width="20" style="20" customWidth="1"/>
    <col min="7" max="7" width="1.53125" style="126" customWidth="1"/>
    <col min="8" max="16384" width="9.1328125" style="20"/>
  </cols>
  <sheetData>
    <row r="1" spans="1:7" ht="13.15" thickBot="1" x14ac:dyDescent="0.4">
      <c r="B1" s="101"/>
      <c r="C1" s="73"/>
    </row>
    <row r="2" spans="1:7" ht="13.5" thickBot="1" x14ac:dyDescent="0.45">
      <c r="B2" s="71"/>
      <c r="C2" s="73"/>
      <c r="E2" s="277" t="str">
        <f>'P&amp;G'!E2:F2</f>
        <v>BOQ</v>
      </c>
      <c r="F2" s="278"/>
    </row>
    <row r="3" spans="1:7" s="32" customFormat="1" ht="28.8" customHeight="1" x14ac:dyDescent="0.4">
      <c r="A3" s="119"/>
      <c r="B3" s="263" t="str">
        <f>'P&amp;G'!B3</f>
        <v>PARKHURST BOWLING CLUB REFURBISHMENT AND SITE CLEARANCE WORKS</v>
      </c>
      <c r="C3" s="22"/>
      <c r="D3" s="26"/>
      <c r="E3" s="283" t="str">
        <f>'P&amp;G'!E3:F4</f>
        <v>RAND VALUE - ZAR R</v>
      </c>
      <c r="F3" s="284"/>
      <c r="G3" s="126"/>
    </row>
    <row r="4" spans="1:7" s="44" customFormat="1" ht="13.5" customHeight="1" thickBot="1" x14ac:dyDescent="0.45">
      <c r="A4" s="120" t="s">
        <v>0</v>
      </c>
      <c r="B4" s="102"/>
      <c r="C4" s="24" t="s">
        <v>0</v>
      </c>
      <c r="D4" s="25"/>
      <c r="E4" s="285"/>
      <c r="F4" s="286"/>
      <c r="G4" s="127"/>
    </row>
    <row r="5" spans="1:7" s="103" customFormat="1" ht="25.5" customHeight="1" thickBot="1" x14ac:dyDescent="0.4">
      <c r="A5" s="121" t="s">
        <v>1</v>
      </c>
      <c r="B5" s="46" t="s">
        <v>2</v>
      </c>
      <c r="C5" s="47" t="s">
        <v>3</v>
      </c>
      <c r="D5" s="48" t="s">
        <v>4</v>
      </c>
      <c r="E5" s="90" t="s">
        <v>5</v>
      </c>
      <c r="F5" s="91" t="s">
        <v>6</v>
      </c>
      <c r="G5" s="125"/>
    </row>
    <row r="6" spans="1:7" ht="13.15" x14ac:dyDescent="0.4">
      <c r="A6" s="49"/>
      <c r="B6" s="50"/>
      <c r="C6" s="51"/>
      <c r="D6" s="59"/>
      <c r="E6" s="92"/>
      <c r="F6" s="93"/>
      <c r="G6" s="125"/>
    </row>
    <row r="7" spans="1:7" ht="13.15" x14ac:dyDescent="0.4">
      <c r="A7" s="49"/>
      <c r="B7" s="37" t="s">
        <v>139</v>
      </c>
      <c r="C7" s="51"/>
      <c r="D7" s="60">
        <v>0</v>
      </c>
      <c r="E7" s="27"/>
      <c r="F7" s="28"/>
    </row>
    <row r="8" spans="1:7" ht="13.15" x14ac:dyDescent="0.4">
      <c r="A8" s="49"/>
      <c r="B8" s="50"/>
      <c r="C8" s="51"/>
      <c r="D8" s="60">
        <v>0</v>
      </c>
      <c r="E8" s="33"/>
      <c r="F8" s="34"/>
    </row>
    <row r="9" spans="1:7" ht="13.15" x14ac:dyDescent="0.4">
      <c r="A9" s="49"/>
      <c r="B9" s="37" t="s">
        <v>61</v>
      </c>
      <c r="C9" s="51"/>
      <c r="D9" s="60">
        <v>0</v>
      </c>
      <c r="E9" s="27"/>
      <c r="F9" s="28"/>
    </row>
    <row r="10" spans="1:7" ht="13.15" x14ac:dyDescent="0.4">
      <c r="A10" s="49"/>
      <c r="B10" s="35"/>
      <c r="C10" s="51"/>
      <c r="D10" s="60">
        <v>0</v>
      </c>
      <c r="E10" s="27"/>
      <c r="F10" s="28"/>
      <c r="G10" s="128"/>
    </row>
    <row r="11" spans="1:7" ht="13.15" x14ac:dyDescent="0.4">
      <c r="A11" s="49"/>
      <c r="B11" s="188" t="s">
        <v>48</v>
      </c>
      <c r="C11" s="51"/>
      <c r="D11" s="60"/>
      <c r="E11" s="27"/>
      <c r="F11" s="28"/>
      <c r="G11" s="128"/>
    </row>
    <row r="12" spans="1:7" ht="25.5" x14ac:dyDescent="0.4">
      <c r="A12" s="49"/>
      <c r="B12" s="36" t="s">
        <v>49</v>
      </c>
      <c r="C12" s="51"/>
      <c r="D12" s="60"/>
      <c r="E12" s="27"/>
      <c r="F12" s="28"/>
      <c r="G12" s="128"/>
    </row>
    <row r="13" spans="1:7" ht="13.15" x14ac:dyDescent="0.4">
      <c r="A13" s="49"/>
      <c r="B13" s="36"/>
      <c r="C13" s="51"/>
      <c r="D13" s="60"/>
      <c r="E13" s="27"/>
      <c r="F13" s="28"/>
      <c r="G13" s="128"/>
    </row>
    <row r="14" spans="1:7" ht="13.15" x14ac:dyDescent="0.4">
      <c r="A14" s="49"/>
      <c r="B14" s="191" t="s">
        <v>51</v>
      </c>
      <c r="C14" s="51"/>
      <c r="D14" s="60"/>
      <c r="E14" s="27"/>
      <c r="F14" s="28"/>
      <c r="G14" s="128"/>
    </row>
    <row r="15" spans="1:7" ht="13.15" x14ac:dyDescent="0.35">
      <c r="A15" s="122"/>
      <c r="B15" s="191" t="s">
        <v>48</v>
      </c>
      <c r="C15" s="189"/>
      <c r="D15" s="60"/>
      <c r="E15" s="115"/>
      <c r="F15" s="114"/>
      <c r="G15" s="128"/>
    </row>
    <row r="16" spans="1:7" ht="89.25" x14ac:dyDescent="0.35">
      <c r="A16" s="122"/>
      <c r="B16" s="190" t="s">
        <v>52</v>
      </c>
      <c r="C16" s="189"/>
      <c r="D16" s="60"/>
      <c r="E16" s="115"/>
      <c r="F16" s="114"/>
      <c r="G16" s="128"/>
    </row>
    <row r="17" spans="1:7" ht="26.25" x14ac:dyDescent="0.35">
      <c r="A17" s="122"/>
      <c r="B17" s="191" t="s">
        <v>53</v>
      </c>
      <c r="C17" s="189"/>
      <c r="D17" s="60"/>
      <c r="E17" s="115"/>
      <c r="F17" s="114"/>
      <c r="G17" s="128"/>
    </row>
    <row r="18" spans="1:7" ht="114.75" x14ac:dyDescent="0.35">
      <c r="A18" s="122"/>
      <c r="B18" s="192" t="s">
        <v>54</v>
      </c>
      <c r="C18" s="189"/>
      <c r="D18" s="60"/>
      <c r="E18" s="115"/>
      <c r="F18" s="114"/>
      <c r="G18" s="128"/>
    </row>
    <row r="19" spans="1:7" ht="13.15" x14ac:dyDescent="0.35">
      <c r="A19" s="122"/>
      <c r="B19" s="193" t="s">
        <v>55</v>
      </c>
      <c r="C19" s="189"/>
      <c r="D19" s="60"/>
      <c r="E19" s="115"/>
      <c r="F19" s="114"/>
      <c r="G19" s="128"/>
    </row>
    <row r="20" spans="1:7" ht="38.25" x14ac:dyDescent="0.35">
      <c r="A20" s="122"/>
      <c r="B20" s="192" t="s">
        <v>56</v>
      </c>
      <c r="C20" s="189"/>
      <c r="D20" s="60"/>
      <c r="E20" s="115"/>
      <c r="F20" s="114"/>
      <c r="G20" s="128"/>
    </row>
    <row r="21" spans="1:7" ht="13.15" x14ac:dyDescent="0.35">
      <c r="A21" s="122"/>
      <c r="B21" s="193" t="s">
        <v>57</v>
      </c>
      <c r="C21" s="52"/>
      <c r="D21" s="60"/>
      <c r="E21" s="115"/>
      <c r="F21" s="114"/>
      <c r="G21" s="128"/>
    </row>
    <row r="22" spans="1:7" s="53" customFormat="1" ht="51" x14ac:dyDescent="0.35">
      <c r="A22" s="122"/>
      <c r="B22" s="192" t="s">
        <v>58</v>
      </c>
      <c r="C22" s="189"/>
      <c r="D22" s="60"/>
      <c r="E22" s="115"/>
      <c r="F22" s="114"/>
      <c r="G22" s="128"/>
    </row>
    <row r="23" spans="1:7" x14ac:dyDescent="0.35">
      <c r="A23" s="122"/>
      <c r="B23" s="194"/>
      <c r="C23" s="189"/>
      <c r="D23" s="60"/>
      <c r="E23" s="115"/>
      <c r="F23" s="114"/>
      <c r="G23" s="128"/>
    </row>
    <row r="24" spans="1:7" ht="13.15" x14ac:dyDescent="0.35">
      <c r="A24" s="122"/>
      <c r="B24" s="193"/>
      <c r="C24" s="189"/>
      <c r="D24" s="60"/>
      <c r="E24" s="115"/>
      <c r="F24" s="114"/>
      <c r="G24" s="128"/>
    </row>
    <row r="25" spans="1:7" ht="13.15" x14ac:dyDescent="0.35">
      <c r="A25" s="232">
        <v>1</v>
      </c>
      <c r="B25" s="188" t="s">
        <v>135</v>
      </c>
      <c r="C25" s="189"/>
      <c r="D25" s="60"/>
      <c r="E25" s="115"/>
      <c r="F25" s="114"/>
      <c r="G25" s="128"/>
    </row>
    <row r="26" spans="1:7" ht="38.25" x14ac:dyDescent="0.35">
      <c r="A26" s="232"/>
      <c r="B26" s="194" t="s">
        <v>136</v>
      </c>
      <c r="C26" s="189" t="s">
        <v>1</v>
      </c>
      <c r="D26" s="60">
        <v>1</v>
      </c>
      <c r="E26" s="115">
        <v>468000</v>
      </c>
      <c r="F26" s="114">
        <f t="shared" ref="F26" si="0">E26*D26</f>
        <v>468000</v>
      </c>
      <c r="G26" s="128"/>
    </row>
    <row r="27" spans="1:7" x14ac:dyDescent="0.35">
      <c r="A27" s="232"/>
      <c r="B27" s="194" t="s">
        <v>59</v>
      </c>
      <c r="C27" s="210" t="s">
        <v>62</v>
      </c>
      <c r="D27" s="211"/>
      <c r="E27" s="115">
        <v>468000</v>
      </c>
      <c r="F27" s="114">
        <f>D27*E27</f>
        <v>0</v>
      </c>
      <c r="G27" s="128"/>
    </row>
    <row r="28" spans="1:7" x14ac:dyDescent="0.35">
      <c r="A28" s="232"/>
      <c r="B28" s="266" t="s">
        <v>60</v>
      </c>
      <c r="C28" s="210" t="s">
        <v>62</v>
      </c>
      <c r="D28" s="211"/>
      <c r="E28" s="115">
        <v>468000</v>
      </c>
      <c r="F28" s="114">
        <f>D28*E28</f>
        <v>0</v>
      </c>
      <c r="G28" s="128"/>
    </row>
    <row r="29" spans="1:7" x14ac:dyDescent="0.35">
      <c r="A29" s="232"/>
      <c r="B29" s="266"/>
      <c r="C29" s="52"/>
      <c r="D29" s="60"/>
      <c r="E29" s="115"/>
      <c r="F29" s="114"/>
      <c r="G29" s="128"/>
    </row>
    <row r="30" spans="1:7" ht="13.15" x14ac:dyDescent="0.35">
      <c r="A30" s="232"/>
      <c r="B30" s="35" t="s">
        <v>137</v>
      </c>
      <c r="C30" s="52"/>
      <c r="D30" s="60"/>
      <c r="E30" s="115"/>
      <c r="F30" s="114"/>
      <c r="G30" s="128"/>
    </row>
    <row r="31" spans="1:7" ht="51" x14ac:dyDescent="0.35">
      <c r="A31" s="232">
        <v>2</v>
      </c>
      <c r="B31" s="36" t="s">
        <v>142</v>
      </c>
      <c r="C31" s="52" t="s">
        <v>1</v>
      </c>
      <c r="D31" s="60">
        <v>1</v>
      </c>
      <c r="E31" s="115">
        <v>295000</v>
      </c>
      <c r="F31" s="114">
        <f t="shared" ref="F31" si="1">E31*D31</f>
        <v>295000</v>
      </c>
      <c r="G31" s="128"/>
    </row>
    <row r="32" spans="1:7" x14ac:dyDescent="0.35">
      <c r="A32" s="232"/>
      <c r="B32" s="36" t="s">
        <v>59</v>
      </c>
      <c r="C32" s="210" t="s">
        <v>62</v>
      </c>
      <c r="D32" s="211"/>
      <c r="E32" s="115">
        <v>295000</v>
      </c>
      <c r="F32" s="114">
        <f>D32*E32</f>
        <v>0</v>
      </c>
      <c r="G32" s="128"/>
    </row>
    <row r="33" spans="1:7" x14ac:dyDescent="0.35">
      <c r="A33" s="232"/>
      <c r="B33" s="36" t="s">
        <v>60</v>
      </c>
      <c r="C33" s="210" t="s">
        <v>62</v>
      </c>
      <c r="D33" s="211"/>
      <c r="E33" s="115">
        <v>295000</v>
      </c>
      <c r="F33" s="114">
        <f>D33*E33</f>
        <v>0</v>
      </c>
      <c r="G33" s="128"/>
    </row>
    <row r="34" spans="1:7" ht="13.15" x14ac:dyDescent="0.35">
      <c r="A34" s="232"/>
      <c r="B34" s="35"/>
      <c r="C34" s="52"/>
      <c r="D34" s="60"/>
      <c r="E34" s="115"/>
      <c r="F34" s="114"/>
      <c r="G34" s="128"/>
    </row>
    <row r="35" spans="1:7" x14ac:dyDescent="0.35">
      <c r="A35" s="232"/>
      <c r="B35" s="36"/>
      <c r="C35" s="52"/>
      <c r="D35" s="60"/>
      <c r="E35" s="115"/>
      <c r="F35" s="114"/>
      <c r="G35" s="128"/>
    </row>
    <row r="36" spans="1:7" x14ac:dyDescent="0.35">
      <c r="A36" s="122"/>
      <c r="B36" s="36"/>
      <c r="C36" s="210"/>
      <c r="D36" s="211"/>
      <c r="E36" s="115"/>
      <c r="F36" s="114"/>
      <c r="G36" s="128"/>
    </row>
    <row r="37" spans="1:7" x14ac:dyDescent="0.35">
      <c r="A37" s="122"/>
      <c r="B37" s="36"/>
      <c r="C37" s="210"/>
      <c r="D37" s="211"/>
      <c r="E37" s="115"/>
      <c r="F37" s="114"/>
      <c r="G37" s="128"/>
    </row>
    <row r="38" spans="1:7" x14ac:dyDescent="0.35">
      <c r="A38" s="122"/>
      <c r="B38" s="36"/>
      <c r="C38" s="210"/>
      <c r="D38" s="211"/>
      <c r="E38" s="115"/>
      <c r="F38" s="114"/>
      <c r="G38" s="128"/>
    </row>
    <row r="39" spans="1:7" x14ac:dyDescent="0.35">
      <c r="A39" s="122"/>
      <c r="B39" s="36"/>
      <c r="C39" s="210"/>
      <c r="D39" s="211"/>
      <c r="E39" s="115"/>
      <c r="F39" s="114"/>
      <c r="G39" s="128"/>
    </row>
    <row r="40" spans="1:7" x14ac:dyDescent="0.35">
      <c r="A40" s="232"/>
      <c r="B40" s="36"/>
      <c r="C40" s="52"/>
      <c r="D40" s="60"/>
      <c r="E40" s="115"/>
      <c r="F40" s="114"/>
      <c r="G40" s="128"/>
    </row>
    <row r="41" spans="1:7" ht="13.15" x14ac:dyDescent="0.35">
      <c r="A41" s="49"/>
      <c r="B41" s="36"/>
      <c r="C41" s="210"/>
      <c r="D41" s="211"/>
      <c r="E41" s="115"/>
      <c r="F41" s="114"/>
    </row>
    <row r="42" spans="1:7" ht="13.5" thickBot="1" x14ac:dyDescent="0.4">
      <c r="A42" s="49"/>
      <c r="B42" s="36"/>
      <c r="C42" s="210"/>
      <c r="D42" s="211"/>
      <c r="E42" s="115"/>
      <c r="F42" s="114"/>
    </row>
    <row r="43" spans="1:7" ht="13.5" thickBot="1" x14ac:dyDescent="0.45">
      <c r="A43" s="209"/>
      <c r="B43" s="195" t="s">
        <v>9</v>
      </c>
      <c r="C43" s="196"/>
      <c r="D43" s="197"/>
      <c r="E43" s="196"/>
      <c r="F43" s="185"/>
    </row>
    <row r="44" spans="1:7" ht="13.15" x14ac:dyDescent="0.35">
      <c r="A44" s="207"/>
      <c r="B44" s="198"/>
      <c r="C44" s="199"/>
      <c r="D44" s="200"/>
      <c r="E44" s="199"/>
      <c r="F44" s="204"/>
    </row>
    <row r="45" spans="1:7" ht="13.15" x14ac:dyDescent="0.4">
      <c r="A45" s="208"/>
      <c r="B45" s="201" t="str">
        <f>B7</f>
        <v xml:space="preserve">SECTION NO 5 - PROVISIONAL SUMS </v>
      </c>
      <c r="C45" s="32"/>
      <c r="D45" s="202"/>
      <c r="E45" s="32"/>
      <c r="F45" s="205"/>
    </row>
    <row r="46" spans="1:7" ht="13.15" x14ac:dyDescent="0.4">
      <c r="A46" s="208"/>
      <c r="B46" s="203" t="str">
        <f>B9</f>
        <v>BILL NO 1 - PROVISIONAL SUMS</v>
      </c>
      <c r="C46" s="32"/>
      <c r="D46" s="202"/>
      <c r="E46" s="32"/>
      <c r="F46" s="206">
        <f>F43</f>
        <v>0</v>
      </c>
    </row>
    <row r="47" spans="1:7" ht="13.15" x14ac:dyDescent="0.4">
      <c r="A47" s="208"/>
      <c r="B47" s="272" t="s">
        <v>143</v>
      </c>
      <c r="C47" s="32"/>
      <c r="D47" s="202"/>
      <c r="E47" s="32"/>
      <c r="F47" s="205">
        <f>SUM(F46:F46)</f>
        <v>0</v>
      </c>
    </row>
    <row r="48" spans="1:7" ht="13.15" thickBot="1" x14ac:dyDescent="0.4">
      <c r="A48" s="227"/>
      <c r="B48" s="228"/>
      <c r="C48" s="229"/>
      <c r="D48" s="230"/>
      <c r="E48" s="229"/>
      <c r="F48" s="231"/>
    </row>
  </sheetData>
  <autoFilter ref="A5:G100" xr:uid="{00000000-0009-0000-0000-000004000000}">
    <filterColumn colId="6">
      <filters blank="1"/>
    </filterColumn>
  </autoFilter>
  <mergeCells count="2">
    <mergeCell ref="E2:F2"/>
    <mergeCell ref="E3:F4"/>
  </mergeCells>
  <printOptions horizontalCentered="1"/>
  <pageMargins left="0.196850393700787" right="0.196850393700787" top="0.39370078740157499" bottom="0.39370078740157499" header="0.196850393700787" footer="0.196850393700787"/>
  <pageSetup paperSize="9" scale="79" fitToHeight="0" orientation="portrait" r:id="rId1"/>
  <headerFooter alignWithMargins="0">
    <oddHeader xml:space="preserve">&amp;RJoburg Property Company-Igano Group - PARKHURST BOWLING CLUB REFURBISHMENT AND SITE CLEARANCE WORKS </oddHeader>
    <oddFooter>&amp;CPage &amp;P of &amp;N&amp;R&amp;A</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SUMMARY</vt:lpstr>
      <vt:lpstr>P&amp;G</vt:lpstr>
      <vt:lpstr>ALTERATIONS</vt:lpstr>
      <vt:lpstr>EARTHWORKS</vt:lpstr>
      <vt:lpstr>FENCING</vt:lpstr>
      <vt:lpstr>PROVISIONAL SUM</vt:lpstr>
      <vt:lpstr>ALTERATIONS!Print_Area</vt:lpstr>
      <vt:lpstr>EARTHWORKS!Print_Area</vt:lpstr>
      <vt:lpstr>FENCING!Print_Area</vt:lpstr>
      <vt:lpstr>'P&amp;G'!Print_Area</vt:lpstr>
      <vt:lpstr>'PROVISIONAL SUM'!Print_Area</vt:lpstr>
      <vt:lpstr>SUMMARY!Print_Area</vt:lpstr>
      <vt:lpstr>ALTERATIONS!Print_Titles</vt:lpstr>
      <vt:lpstr>EARTHWORKS!Print_Titles</vt:lpstr>
      <vt:lpstr>FENCING!Print_Titles</vt:lpstr>
      <vt:lpstr>'P&amp;G'!Print_Titles</vt:lpstr>
      <vt:lpstr>'PROVISIONAL SUM'!Print_Titles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 Moloi</dc:creator>
  <cp:lastModifiedBy>Sipho Mzobe</cp:lastModifiedBy>
  <cp:lastPrinted>2024-04-05T07:15:40Z</cp:lastPrinted>
  <dcterms:created xsi:type="dcterms:W3CDTF">2008-08-03T15:03:03Z</dcterms:created>
  <dcterms:modified xsi:type="dcterms:W3CDTF">2024-04-11T13:09:05Z</dcterms:modified>
</cp:coreProperties>
</file>